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120" windowWidth="9210" windowHeight="2820" tabRatio="820"/>
  </bookViews>
  <sheets>
    <sheet name="New Previs. 2017" sheetId="33" r:id="rId1"/>
    <sheet name="118_Ce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________Irc05">#REF!</definedName>
    <definedName name="_______________Irc05">#REF!</definedName>
    <definedName name="______________Irc05">#REF!</definedName>
    <definedName name="_____________Irc05">#REF!</definedName>
    <definedName name="____________Irc05">#REF!</definedName>
    <definedName name="___________Irc05">#REF!</definedName>
    <definedName name="__________Irc05">#REF!</definedName>
    <definedName name="_________Irc05">#REF!</definedName>
    <definedName name="________Irc05">#REF!</definedName>
    <definedName name="_______Irc05">#REF!</definedName>
    <definedName name="______Irc05">#REF!</definedName>
    <definedName name="_____Irc05">#REF!</definedName>
    <definedName name="____Irc05">#REF!</definedName>
    <definedName name="___Irc05">#REF!</definedName>
    <definedName name="__Irc05">#REF!</definedName>
    <definedName name="__xlfn_IFERROR">#N/A</definedName>
    <definedName name="__xlnm._FilterDatabase">NA()</definedName>
    <definedName name="__xlnm.Print_Area_6">"$#RIF!.$B$1:$D$404"</definedName>
    <definedName name="__xlnm.Print_Titles_6">"$#RIF!.$A$1:$AMF$3"</definedName>
    <definedName name="__xlnm__FilterDatabase">NA()</definedName>
    <definedName name="__xlnm_Print_Area_6">"$#RIF!.$B$1:$D$404"</definedName>
    <definedName name="__xlnm_Print_Titles_6">"$#RIF!.$A$1:$AMF$3"</definedName>
    <definedName name="_1_Excel_BuiltIn_Print_Area_4_1_1" localSheetId="0">'[1]Confronto con I Trimestre 2007'!#REF!</definedName>
    <definedName name="_1_Excel_BuiltIn_Print_Area_4_1_1">'[2]Confronto con I Trimestre 2007'!#REF!</definedName>
    <definedName name="_10_Excel_BuiltIn_Print_Area_5_1_1" localSheetId="0">'[3]Confronto con IV Trimestre 2007'!#REF!</definedName>
    <definedName name="_10_Excel_BuiltIn_Print_Area_5_1_1">'[4]Confronto con IV Trimestre 2007'!#REF!</definedName>
    <definedName name="_15Excel_BuiltIn_Print_Area_4_1_1" localSheetId="0">'[3]Confronto con I Trimestre 2007'!#REF!</definedName>
    <definedName name="_15Excel_BuiltIn_Print_Area_4_1_1">'[4]Confronto con I Trimestre 2007'!#REF!</definedName>
    <definedName name="_2_Excel_BuiltIn_Print_Area_4_1_1" localSheetId="0">'[5]Confronto con I Trimestre 2007'!#REF!</definedName>
    <definedName name="_2_Excel_BuiltIn_Print_Area_4_1_1">'[6]Confronto con I Trimestre 2007'!#REF!</definedName>
    <definedName name="_2_Excel_BuiltIn_Print_Area_5_1_1" localSheetId="0">'[1]Confronto con IV Trimestre 2007'!#REF!</definedName>
    <definedName name="_2_Excel_BuiltIn_Print_Area_5_1_1">'[2]Confronto con IV Trimestre 2007'!#REF!</definedName>
    <definedName name="_20Excel_BuiltIn_Print_Area_5_1_1" localSheetId="0">'[3]Confronto con IV Trimestre 2007'!#REF!</definedName>
    <definedName name="_20Excel_BuiltIn_Print_Area_5_1_1">'[4]Confronto con IV Trimestre 2007'!#REF!</definedName>
    <definedName name="_3Excel_BuiltIn_Print_Area_4_1_1" localSheetId="0">'[1]Confronto con I Trimestre 2007'!#REF!</definedName>
    <definedName name="_3Excel_BuiltIn_Print_Area_4_1_1">'[2]Confronto con I Trimestre 2007'!#REF!</definedName>
    <definedName name="_4_Excel_BuiltIn_Print_Area_5_1_1" localSheetId="0">'[5]Confronto con IV Trimestre 2007'!#REF!</definedName>
    <definedName name="_4_Excel_BuiltIn_Print_Area_5_1_1">'[6]Confronto con IV Trimestre 2007'!#REF!</definedName>
    <definedName name="_4Excel_BuiltIn_Print_Area_5_1_1" localSheetId="0">'[1]Confronto con IV Trimestre 2007'!#REF!</definedName>
    <definedName name="_4Excel_BuiltIn_Print_Area_5_1_1">'[2]Confronto con IV Trimestre 2007'!#REF!</definedName>
    <definedName name="_5_Excel_BuiltIn_Print_Area_4_1_1" localSheetId="0">'[3]Confronto con I Trimestre 2007'!#REF!</definedName>
    <definedName name="_5_Excel_BuiltIn_Print_Area_4_1_1">'[4]Confronto con I Trimestre 2007'!#REF!</definedName>
    <definedName name="_6Excel_BuiltIn_Print_Area_4_1_1" localSheetId="0">'[5]Confronto con I Trimestre 2007'!#REF!</definedName>
    <definedName name="_6Excel_BuiltIn_Print_Area_4_1_1">'[6]Confronto con I Trimestre 2007'!#REF!</definedName>
    <definedName name="_8Excel_BuiltIn_Print_Area_5_1_1" localSheetId="0">'[5]Confronto con IV Trimestre 2007'!#REF!</definedName>
    <definedName name="_8Excel_BuiltIn_Print_Area_5_1_1">'[6]Confronto con IV Trimestre 2007'!#REF!</definedName>
    <definedName name="_D74493" localSheetId="0">#REF!</definedName>
    <definedName name="_D74493">#REF!</definedName>
    <definedName name="_DCF2" localSheetId="0">#REF!</definedName>
    <definedName name="_DCF2">#REF!</definedName>
    <definedName name="_xlnm._FilterDatabase" localSheetId="1" hidden="1">'118_Ce'!$L$1:$L$274</definedName>
    <definedName name="_xlnm._FilterDatabase" localSheetId="0">'[7]Bil. ver.'!#REF!</definedName>
    <definedName name="_xlnm._FilterDatabase">'[8]Bil. ver.'!#REF!</definedName>
    <definedName name="_Irc05" localSheetId="0">#REF!</definedName>
    <definedName name="_Irc05">#REF!</definedName>
    <definedName name="a" localSheetId="0">'[9]TABELLE CALCOLO'!$CW$5:$CW$25</definedName>
    <definedName name="a">'[10]TABELLE CALCOLO'!$CW$5:$CW$25</definedName>
    <definedName name="A___Dati_Anagrafici_Query" localSheetId="0">#REF!</definedName>
    <definedName name="A___Dati_Anagrafici_Query">#REF!</definedName>
    <definedName name="a_8" localSheetId="0">'[11]TABELLE CALCOLO'!$CW$5:$CW$25</definedName>
    <definedName name="a_8">'[12]TABELLE CALCOLO'!$CW$5:$CW$25</definedName>
    <definedName name="A_FK_31c">[13]VALORI!$C$45</definedName>
    <definedName name="A_infantile" localSheetId="0">'[9]TABELLE CALCOLO'!$CW$5:$CW$25</definedName>
    <definedName name="A_infantile">'[10]TABELLE CALCOLO'!$CW$5:$CW$25</definedName>
    <definedName name="A_infantile_8" localSheetId="0">'[11]TABELLE CALCOLO'!$CW$5:$CW$25</definedName>
    <definedName name="A_infantile_8">'[12]TABELLE CALCOLO'!$CW$5:$CW$25</definedName>
    <definedName name="A_infantile_pesi" localSheetId="0">'[9]TABELLE CALCOLO'!$CU$5:$CU$25</definedName>
    <definedName name="A_infantile_pesi">'[10]TABELLE CALCOLO'!$CU$5:$CU$25</definedName>
    <definedName name="A_infantile_pesi_8" localSheetId="0">'[11]TABELLE CALCOLO'!$CU$5:$CU$25</definedName>
    <definedName name="A_infantile_pesi_8">'[12]TABELLE CALCOLO'!$CU$5:$CU$25</definedName>
    <definedName name="A_KF_1" localSheetId="0">[9]VALORI!$C$13</definedName>
    <definedName name="A_KF_1">[10]VALORI!$C$13</definedName>
    <definedName name="A_KF_1_8" localSheetId="0">[11]VALORI!$C$13</definedName>
    <definedName name="A_KF_1_8">[12]VALORI!$C$13</definedName>
    <definedName name="A_KF_10" localSheetId="0">[9]VALORI!$C$14</definedName>
    <definedName name="A_KF_10">[10]VALORI!$C$14</definedName>
    <definedName name="A_KF_10_8" localSheetId="0">[11]VALORI!$C$14</definedName>
    <definedName name="A_KF_10_8">[12]VALORI!$C$14</definedName>
    <definedName name="A_KF_11" localSheetId="0">[9]VALORI!$C$15</definedName>
    <definedName name="A_KF_11">[10]VALORI!$C$15</definedName>
    <definedName name="A_KF_11_8" localSheetId="0">[11]VALORI!$C$15</definedName>
    <definedName name="A_KF_11_8">[12]VALORI!$C$15</definedName>
    <definedName name="A_KF_12" localSheetId="0">[9]VALORI!$C$16</definedName>
    <definedName name="A_KF_12">[10]VALORI!$C$16</definedName>
    <definedName name="A_KF_12_8" localSheetId="0">[11]VALORI!$C$16</definedName>
    <definedName name="A_KF_12_8">[12]VALORI!$C$16</definedName>
    <definedName name="A_KF_2" localSheetId="0">[9]VALORI!$C$20</definedName>
    <definedName name="A_KF_2">[10]VALORI!$C$20</definedName>
    <definedName name="A_KF_2_8" localSheetId="0">[11]VALORI!$C$20</definedName>
    <definedName name="A_KF_2_8">[12]VALORI!$C$20</definedName>
    <definedName name="A_KF_21" localSheetId="0">[9]VALORI!$C$21</definedName>
    <definedName name="A_KF_21">[10]VALORI!$C$21</definedName>
    <definedName name="A_KF_21_8" localSheetId="0">[11]VALORI!$C$21</definedName>
    <definedName name="A_KF_21_8">[12]VALORI!$C$21</definedName>
    <definedName name="A_KF_22" localSheetId="0">[9]VALORI!$C$25</definedName>
    <definedName name="A_KF_22">[10]VALORI!$C$25</definedName>
    <definedName name="A_KF_22_8" localSheetId="0">[11]VALORI!$C$25</definedName>
    <definedName name="A_KF_22_8">[12]VALORI!$C$25</definedName>
    <definedName name="A_KF_220" localSheetId="0">[9]VALORI!$C$26</definedName>
    <definedName name="A_KF_220">[10]VALORI!$C$26</definedName>
    <definedName name="A_KF_220_8" localSheetId="0">[11]VALORI!$C$26</definedName>
    <definedName name="A_KF_220_8">[12]VALORI!$C$26</definedName>
    <definedName name="A_KF_221" localSheetId="0">[9]VALORI!$C$30</definedName>
    <definedName name="A_KF_221">[10]VALORI!$C$30</definedName>
    <definedName name="A_KF_221_8" localSheetId="0">[11]VALORI!$C$30</definedName>
    <definedName name="A_KF_221_8">[12]VALORI!$C$30</definedName>
    <definedName name="A_KF_2211" localSheetId="0">[9]VALORI!$C$29</definedName>
    <definedName name="A_KF_2211">[10]VALORI!$C$29</definedName>
    <definedName name="A_KF_2211_8" localSheetId="0">[11]VALORI!$C$29</definedName>
    <definedName name="A_KF_2211_8">[12]VALORI!$C$29</definedName>
    <definedName name="A_KF_222" localSheetId="0">[9]VALORI!$C$32</definedName>
    <definedName name="A_KF_222">[10]VALORI!$C$32</definedName>
    <definedName name="A_KF_222_8" localSheetId="0">[11]VALORI!$C$32</definedName>
    <definedName name="A_KF_222_8">[12]VALORI!$C$32</definedName>
    <definedName name="A_KF_223" localSheetId="0">[9]VALORI!$C$31</definedName>
    <definedName name="A_KF_223">[10]VALORI!$C$31</definedName>
    <definedName name="A_KF_223_8" localSheetId="0">[11]VALORI!$C$31</definedName>
    <definedName name="A_KF_223_8">[12]VALORI!$C$31</definedName>
    <definedName name="A_KF_224" localSheetId="0">[9]VALORI!$C$33</definedName>
    <definedName name="A_KF_224">[10]VALORI!$C$33</definedName>
    <definedName name="A_KF_224_8" localSheetId="0">[11]VALORI!$C$33</definedName>
    <definedName name="A_KF_224_8">[12]VALORI!$C$33</definedName>
    <definedName name="A_KF_23" localSheetId="0">[9]VALORI!$C$22</definedName>
    <definedName name="A_KF_23">[10]VALORI!$C$22</definedName>
    <definedName name="A_KF_23_8" localSheetId="0">[11]VALORI!$C$22</definedName>
    <definedName name="A_KF_23_8">[12]VALORI!$C$22</definedName>
    <definedName name="A_KF_23C" localSheetId="0">[9]VALORI!$C$24</definedName>
    <definedName name="A_KF_23C">[10]VALORI!$C$24</definedName>
    <definedName name="A_KF_23C_8" localSheetId="0">[11]VALORI!$C$24</definedName>
    <definedName name="A_KF_23C_8">[12]VALORI!$C$24</definedName>
    <definedName name="A_KF_24" localSheetId="0">[9]VALORI!$C$35</definedName>
    <definedName name="A_KF_24">[10]VALORI!$C$35</definedName>
    <definedName name="A_KF_24_8" localSheetId="0">[11]VALORI!$C$35</definedName>
    <definedName name="A_KF_24_8">[12]VALORI!$C$35</definedName>
    <definedName name="A_KF_2411" localSheetId="0">[9]VALORI!$C$34</definedName>
    <definedName name="A_KF_2411">[10]VALORI!$C$34</definedName>
    <definedName name="A_KF_2411_8" localSheetId="0">[11]VALORI!$C$34</definedName>
    <definedName name="A_KF_2411_8">[12]VALORI!$C$34</definedName>
    <definedName name="A_KF_25" localSheetId="0">[9]VALORI!$C$36</definedName>
    <definedName name="A_KF_25">[10]VALORI!$C$36</definedName>
    <definedName name="A_KF_25_8" localSheetId="0">[11]VALORI!$C$36</definedName>
    <definedName name="A_KF_25_8">[12]VALORI!$C$36</definedName>
    <definedName name="A_KF_26" localSheetId="0">[9]VALORI!$C$37</definedName>
    <definedName name="A_KF_26">[10]VALORI!$C$37</definedName>
    <definedName name="A_KF_26_8" localSheetId="0">[11]VALORI!$C$37</definedName>
    <definedName name="A_KF_26_8">[12]VALORI!$C$37</definedName>
    <definedName name="A_KF_26C" localSheetId="0">[9]VALORI!$C$39</definedName>
    <definedName name="A_KF_26C">[10]VALORI!$C$39</definedName>
    <definedName name="A_KF_26C_8" localSheetId="0">[11]VALORI!$C$39</definedName>
    <definedName name="A_KF_26C_8">[12]VALORI!$C$39</definedName>
    <definedName name="A_KF_31" localSheetId="0">[9]VALORI!$C$43</definedName>
    <definedName name="A_KF_31">[10]VALORI!$C$43</definedName>
    <definedName name="A_KF_31_8" localSheetId="0">[11]VALORI!$C$43</definedName>
    <definedName name="A_KF_31_8">[12]VALORI!$C$43</definedName>
    <definedName name="A_KF_31C" localSheetId="0">[9]VALORI!$C$45</definedName>
    <definedName name="A_KF_31C">[10]VALORI!$C$45</definedName>
    <definedName name="A_KF_31C_8" localSheetId="0">[11]VALORI!$C$45</definedName>
    <definedName name="A_KF_31C_8">[12]VALORI!$C$45</definedName>
    <definedName name="A_KF_32" localSheetId="0">[9]VALORI!$C$47</definedName>
    <definedName name="A_KF_32">[10]VALORI!$C$47</definedName>
    <definedName name="A_KF_32_8" localSheetId="0">[11]VALORI!$C$47</definedName>
    <definedName name="A_KF_32_8">[12]VALORI!$C$47</definedName>
    <definedName name="A_KF_320" localSheetId="0">[9]VALORI!$C$48</definedName>
    <definedName name="A_KF_320">[10]VALORI!$C$48</definedName>
    <definedName name="A_KF_320_8" localSheetId="0">[11]VALORI!$C$48</definedName>
    <definedName name="A_KF_320_8">[12]VALORI!$C$48</definedName>
    <definedName name="A_KF_321" localSheetId="0">[9]VALORI!$C$49</definedName>
    <definedName name="A_KF_321">[10]VALORI!$C$49</definedName>
    <definedName name="A_KF_321_8" localSheetId="0">[11]VALORI!$C$49</definedName>
    <definedName name="A_KF_321_8">[12]VALORI!$C$49</definedName>
    <definedName name="A_KF_3211" localSheetId="0">[9]VALORI!$C$52</definedName>
    <definedName name="A_KF_3211">[10]VALORI!$C$52</definedName>
    <definedName name="A_KF_3211_8" localSheetId="0">[11]VALORI!$C$52</definedName>
    <definedName name="A_KF_3211_8">[12]VALORI!$C$52</definedName>
    <definedName name="A_KF_3212" localSheetId="0">[9]VALORI!$C$55</definedName>
    <definedName name="A_KF_3212">[10]VALORI!$C$55</definedName>
    <definedName name="A_KF_3212_8" localSheetId="0">[11]VALORI!$C$55</definedName>
    <definedName name="A_KF_3212_8">[12]VALORI!$C$55</definedName>
    <definedName name="A_KF_3213" localSheetId="0">[9]VALORI!$C$58</definedName>
    <definedName name="A_KF_3213">[10]VALORI!$C$58</definedName>
    <definedName name="A_KF_3213_8" localSheetId="0">[11]VALORI!$C$58</definedName>
    <definedName name="A_KF_3213_8">[12]VALORI!$C$58</definedName>
    <definedName name="A_KF_32C1" localSheetId="0">[9]VALORI!$C$51</definedName>
    <definedName name="A_KF_32C1">[10]VALORI!$C$51</definedName>
    <definedName name="A_KF_32C1_8" localSheetId="0">[11]VALORI!$C$51</definedName>
    <definedName name="A_KF_32C1_8">[12]VALORI!$C$51</definedName>
    <definedName name="A_KF_32C2" localSheetId="0">[9]VALORI!$C$54</definedName>
    <definedName name="A_KF_32C2">[10]VALORI!$C$54</definedName>
    <definedName name="A_KF_32C2_8" localSheetId="0">[11]VALORI!$C$54</definedName>
    <definedName name="A_KF_32C2_8">[12]VALORI!$C$54</definedName>
    <definedName name="A_KF_32C3" localSheetId="0">[9]VALORI!$C$57</definedName>
    <definedName name="A_KF_32C3">[10]VALORI!$C$57</definedName>
    <definedName name="A_KF_32C3_8" localSheetId="0">[11]VALORI!$C$57</definedName>
    <definedName name="A_KF_32C3_8">[12]VALORI!$C$57</definedName>
    <definedName name="A_KF_F_pop_25_44_F" localSheetId="0">[9]VALORI!$C$81</definedName>
    <definedName name="A_KF_F_pop_25_44_F">[10]VALORI!$C$81</definedName>
    <definedName name="A_KF_F_pop_25_44_F_8" localSheetId="0">[11]VALORI!$C$81</definedName>
    <definedName name="A_KF_F_pop_25_44_F_8">[12]VALORI!$C$81</definedName>
    <definedName name="a_ks_224">[13]VALORI!$C$33</definedName>
    <definedName name="A_Perc_farma" localSheetId="0">'[9]TABELLE CALCOLO'!$FA$5:$FA$25</definedName>
    <definedName name="A_Perc_farma">'[10]TABELLE CALCOLO'!$FA$5:$FA$25</definedName>
    <definedName name="A_Perc_farma_8" localSheetId="0">'[11]TABELLE CALCOLO'!$FA$5:$FA$25</definedName>
    <definedName name="A_Perc_farma_8">'[12]TABELLE CALCOLO'!$FA$5:$FA$25</definedName>
    <definedName name="A_perinatale" localSheetId="0">'[9]TABELLE CALCOLO'!$CV$5:$CV$25</definedName>
    <definedName name="A_perinatale">'[10]TABELLE CALCOLO'!$CV$5:$CV$25</definedName>
    <definedName name="A_perinatale_8" localSheetId="0">'[11]TABELLE CALCOLO'!$CV$5:$CV$25</definedName>
    <definedName name="A_perinatale_8">'[12]TABELLE CALCOLO'!$CV$5:$CV$25</definedName>
    <definedName name="A_perinatale_pesi" localSheetId="0">'[9]TABELLE CALCOLO'!$CT$5:$CT$25</definedName>
    <definedName name="A_perinatale_pesi">'[10]TABELLE CALCOLO'!$CT$5:$CT$25</definedName>
    <definedName name="A_perinatale_pesi_8" localSheetId="0">'[11]TABELLE CALCOLO'!$CT$5:$CT$25</definedName>
    <definedName name="A_perinatale_pesi_8">'[12]TABELLE CALCOLO'!$CT$5:$CT$25</definedName>
    <definedName name="A_pop_0_14" localSheetId="0">'[9]TABELLE CALCOLO'!$F$5:$F$25</definedName>
    <definedName name="A_pop_0_14">'[10]TABELLE CALCOLO'!$F$5:$F$25</definedName>
    <definedName name="A_pop_0_14_8" localSheetId="0">'[11]TABELLE CALCOLO'!$F$5:$F$25</definedName>
    <definedName name="A_pop_0_14_8">'[12]TABELLE CALCOLO'!$F$5:$F$25</definedName>
    <definedName name="A_pop_superf" localSheetId="0">'[9]TABELLE CALCOLO'!$Q$5:$Q$25</definedName>
    <definedName name="A_pop_superf">'[10]TABELLE CALCOLO'!$Q$5:$Q$25</definedName>
    <definedName name="A_pop_superf_8" localSheetId="0">'[11]TABELLE CALCOLO'!$Q$5:$Q$25</definedName>
    <definedName name="A_pop_superf_8">'[12]TABELLE CALCOLO'!$Q$5:$Q$25</definedName>
    <definedName name="A_pop_TOT" localSheetId="0">'[9]TABELLE CALCOLO'!$K$5:$K$25</definedName>
    <definedName name="A_pop_TOT">'[10]TABELLE CALCOLO'!$K$5:$K$25</definedName>
    <definedName name="A_pop_TOT_8" localSheetId="0">'[11]TABELLE CALCOLO'!$K$5:$K$25</definedName>
    <definedName name="A_pop_TOT_8">'[12]TABELLE CALCOLO'!$K$5:$K$25</definedName>
    <definedName name="A_popDip" localSheetId="0">'[9]TABELLE CALCOLO'!$CF$5:$CF$25</definedName>
    <definedName name="A_popDip">'[10]TABELLE CALCOLO'!$CF$5:$CF$25</definedName>
    <definedName name="A_popDip_8" localSheetId="0">'[11]TABELLE CALCOLO'!$CF$5:$CF$25</definedName>
    <definedName name="A_popDip_8">'[12]TABELLE CALCOLO'!$CF$5:$CF$25</definedName>
    <definedName name="A_popDist" localSheetId="0">'[9]TABELLE CALCOLO'!$BB$5:$BB$25</definedName>
    <definedName name="A_popDist">'[10]TABELLE CALCOLO'!$BB$5:$BB$25</definedName>
    <definedName name="A_popDist_8" localSheetId="0">'[11]TABELLE CALCOLO'!$BB$5:$BB$25</definedName>
    <definedName name="A_popDist_8">'[12]TABELLE CALCOLO'!$BB$5:$BB$25</definedName>
    <definedName name="A_popfarma" localSheetId="0">'[9]TABELLE CALCOLO'!$M$5:$M$25</definedName>
    <definedName name="A_popfarma">'[10]TABELLE CALCOLO'!$M$5:$M$25</definedName>
    <definedName name="A_popfarma_8" localSheetId="0">'[11]TABELLE CALCOLO'!$M$5:$M$25</definedName>
    <definedName name="A_popfarma_8">'[12]TABELLE CALCOLO'!$M$5:$M$25</definedName>
    <definedName name="A_poposped" localSheetId="0">'[9]TABELLE CALCOLO'!$B$5:$B$25</definedName>
    <definedName name="A_poposped">'[10]TABELLE CALCOLO'!$B$5:$B$25</definedName>
    <definedName name="A_poposped_8" localSheetId="0">'[11]TABELLE CALCOLO'!$B$5:$B$25</definedName>
    <definedName name="A_poposped_8">'[12]TABELLE CALCOLO'!$B$5:$B$25</definedName>
    <definedName name="A_poposped_abb" localSheetId="0">'[9]TABELLE CALCOLO'!$D$5:$D$25</definedName>
    <definedName name="A_poposped_abb">'[10]TABELLE CALCOLO'!$D$5:$D$25</definedName>
    <definedName name="A_poposped_abb_8" localSheetId="0">'[11]TABELLE CALCOLO'!$D$5:$D$25</definedName>
    <definedName name="A_poposped_abb_8">'[12]TABELLE CALCOLO'!$D$5:$D$25</definedName>
    <definedName name="A_poposped_over65" localSheetId="0">'[9]TABELLE CALCOLO'!$C$5:$C$25</definedName>
    <definedName name="A_poposped_over65">'[10]TABELLE CALCOLO'!$C$5:$C$25</definedName>
    <definedName name="A_poposped_over65_8" localSheetId="0">'[11]TABELLE CALCOLO'!$C$5:$C$25</definedName>
    <definedName name="A_poposped_over65_8">'[12]TABELLE CALCOLO'!$C$5:$C$25</definedName>
    <definedName name="A_popriab" localSheetId="0">'[9]TABELLE CALCOLO'!$BV$5:$BV$25</definedName>
    <definedName name="A_popriab">'[10]TABELLE CALCOLO'!$BV$5:$BV$25</definedName>
    <definedName name="A_popriab_8" localSheetId="0">'[11]TABELLE CALCOLO'!$BV$5:$BV$25</definedName>
    <definedName name="A_popriab_8">'[12]TABELLE CALCOLO'!$BV$5:$BV$25</definedName>
    <definedName name="A_popSalM" localSheetId="0">'[9]TABELLE CALCOLO'!$BL$5:$BL$25</definedName>
    <definedName name="A_popSalM">'[10]TABELLE CALCOLO'!$BL$5:$BL$25</definedName>
    <definedName name="A_popSalM_8" localSheetId="0">'[11]TABELLE CALCOLO'!$BL$5:$BL$25</definedName>
    <definedName name="A_popSalM_8">'[12]TABELLE CALCOLO'!$BL$5:$BL$25</definedName>
    <definedName name="A_popspec" localSheetId="0">'[9]TABELLE CALCOLO'!$O$5:$O$25</definedName>
    <definedName name="A_popspec">'[10]TABELLE CALCOLO'!$O$5:$O$25</definedName>
    <definedName name="A_popspec_8" localSheetId="0">'[11]TABELLE CALCOLO'!$O$5:$O$25</definedName>
    <definedName name="A_popspec_8">'[12]TABELLE CALCOLO'!$O$5:$O$25</definedName>
    <definedName name="A_VAL_2" localSheetId="0">[14]VALORI!#REF!</definedName>
    <definedName name="A_VAL_2">[15]VALORI!#REF!</definedName>
    <definedName name="A_VAL_2_1" localSheetId="0">[14]VALORI!#REF!</definedName>
    <definedName name="A_VAL_2_1">[15]VALORI!#REF!</definedName>
    <definedName name="A_VAL_2_1_1">NA()</definedName>
    <definedName name="A_VAL_2_1_2">NA()</definedName>
    <definedName name="A_VAL_2_1_3">#N/A</definedName>
    <definedName name="A_VAL_2_1_4" localSheetId="0">[14]VALORI!#REF!</definedName>
    <definedName name="A_VAL_2_1_4">[15]VALORI!#REF!</definedName>
    <definedName name="A_VAL_2_2" localSheetId="0">[14]VALORI!#REF!</definedName>
    <definedName name="A_VAL_2_2">[15]VALORI!#REF!</definedName>
    <definedName name="A_VAL_2_2_1">NA()</definedName>
    <definedName name="A_VAL_2_2_2">NA()</definedName>
    <definedName name="A_VAL_2_2_3">#N/A</definedName>
    <definedName name="A_VAL_2_2_4" localSheetId="0">[14]VALORI!#REF!</definedName>
    <definedName name="A_VAL_2_2_4">[15]VALORI!#REF!</definedName>
    <definedName name="A_VAL_2_3">NA()</definedName>
    <definedName name="A_VAL_2_4">NA()</definedName>
    <definedName name="A_VAL_2_5">NA()</definedName>
    <definedName name="A_VAL_2_6" localSheetId="0">[14]VALORI!#REF!</definedName>
    <definedName name="A_VAL_2_6">[15]VALORI!#REF!</definedName>
    <definedName name="A_VAL_2_8" localSheetId="0">[16]VALORI!#REF!</definedName>
    <definedName name="A_VAL_2_8">[17]VALORI!#REF!</definedName>
    <definedName name="A_VAL_3" localSheetId="0">[9]VALORI!$C$8</definedName>
    <definedName name="A_VAL_3">[10]VALORI!$C$8</definedName>
    <definedName name="A_VAL_3_8" localSheetId="0">[11]VALORI!$C$8</definedName>
    <definedName name="A_VAL_3_8">[12]VALORI!$C$8</definedName>
    <definedName name="A_VAL_4" localSheetId="0">[9]VALORI!$C$9</definedName>
    <definedName name="A_VAL_4">[10]VALORI!$C$9</definedName>
    <definedName name="A_VAL_4_8" localSheetId="0">[11]VALORI!$C$9</definedName>
    <definedName name="A_VAL_4_8">[12]VALORI!$C$9</definedName>
    <definedName name="A_VAL_5" localSheetId="0">[9]VALORI!$C$10</definedName>
    <definedName name="A_VAL_5">[10]VALORI!$C$10</definedName>
    <definedName name="A_VAL_5_8" localSheetId="0">[11]VALORI!$C$10</definedName>
    <definedName name="A_VAL_5_8">[12]VALORI!$C$10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0" hidden="1">{#N/A,#N/A,FALSE,"B3";#N/A,#N/A,FALSE,"B2";#N/A,#N/A,FALSE,"B1"}</definedName>
    <definedName name="aaa" hidden="1">{#N/A,#N/A,FALSE,"B3";#N/A,#N/A,FALSE,"B2";#N/A,#N/A,FALSE,"B1"}</definedName>
    <definedName name="aaaa" localSheetId="0">'[3]Confronto con I Trimestre 2007'!#REF!</definedName>
    <definedName name="aaaa">'[4]Confronto con I Trimestre 2007'!#REF!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>'[18]Confronto con I Trimestre 2007'!#REF!</definedName>
    <definedName name="aaaaaaaaaaa" localSheetId="0">#REF!</definedName>
    <definedName name="aaaaaaaaaaa">#REF!</definedName>
    <definedName name="aaaaaaaaaaaaaa" localSheetId="0">[19]!aaaaaaaaaaaaaa</definedName>
    <definedName name="aaaaaaaaaaaaaa">[20]!aaaaaaaaaaaaaa</definedName>
    <definedName name="aaaaaaaaaaaaaaa" localSheetId="0">[21]VALORI!#REF!</definedName>
    <definedName name="aaaaaaaaaaaaaaa">[21]VALORI!#REF!</definedName>
    <definedName name="Aalsl" localSheetId="0">#REF!</definedName>
    <definedName name="Aalsl">#REF!</definedName>
    <definedName name="Aalslslsas" localSheetId="0">#REF!</definedName>
    <definedName name="Aalslslsas">#REF!</definedName>
    <definedName name="Accessi_per_SINGOLO_MESE" localSheetId="0">[22]Accessi_per_SINGOLO_MESE!$A$1:$D$40</definedName>
    <definedName name="Accessi_per_SINGOLO_MESE">[23]Accessi_per_SINGOLO_MESE!$A$1:$D$40</definedName>
    <definedName name="Acqmagg" localSheetId="0">#REF!</definedName>
    <definedName name="Acqmagg">#REF!</definedName>
    <definedName name="Acqmin" localSheetId="0">#REF!</definedName>
    <definedName name="Acqmin">#REF!</definedName>
    <definedName name="AdIrcss00" localSheetId="0">'[24]Quadro tendenziale 28-6-2005'!#REF!</definedName>
    <definedName name="AdIrcss00">'[25]Quadro tendenziale 28-6-2005'!#REF!</definedName>
    <definedName name="AdIrcss01" localSheetId="0">'[24]Quadro tendenziale 28-6-2005'!#REF!</definedName>
    <definedName name="AdIrcss01">'[25]Quadro tendenziale 28-6-2005'!#REF!</definedName>
    <definedName name="AdIrcss02" localSheetId="0">'[24]Quadro tendenziale 28-6-2005'!#REF!</definedName>
    <definedName name="AdIrcss02">'[25]Quadro tendenziale 28-6-2005'!#REF!</definedName>
    <definedName name="AdIrcss03" localSheetId="0">'[24]Quadro tendenziale 28-6-2005'!#REF!</definedName>
    <definedName name="AdIrcss03">'[25]Quadro tendenziale 28-6-2005'!#REF!</definedName>
    <definedName name="AdIrcss04" localSheetId="0">'[24]Quadro tendenziale 28-6-2005'!#REF!</definedName>
    <definedName name="AdIrcss04">'[25]Quadro tendenziale 28-6-2005'!#REF!</definedName>
    <definedName name="AdIrcss05" localSheetId="0">'[24]Quadro tendenziale 28-6-2005'!#REF!</definedName>
    <definedName name="AdIrcss05">'[25]Quadro tendenziale 28-6-2005'!#REF!</definedName>
    <definedName name="AdIrcss06" localSheetId="0">'[24]Quadro tendenziale 28-6-2005'!#REF!</definedName>
    <definedName name="AdIrcss06">'[25]Quadro tendenziale 28-6-2005'!#REF!</definedName>
    <definedName name="AdIrcss07" localSheetId="0">'[24]Quadro tendenziale 28-6-2005'!#REF!</definedName>
    <definedName name="AdIrcss07">'[25]Quadro tendenziale 28-6-2005'!#REF!</definedName>
    <definedName name="AGGREGATI" localSheetId="0">[26]appoggio!$H$3:$H$84</definedName>
    <definedName name="AGGREGATI">[27]appoggio!$H$3:$H$84</definedName>
    <definedName name="Aggregato_new" localSheetId="0">[26]appoggio!$B$3:$B$66</definedName>
    <definedName name="Aggregato_new">[27]appoggio!$B$3:$B$66</definedName>
    <definedName name="AggregatoCE" localSheetId="0">[26]appoggio!$A$2:$A$61</definedName>
    <definedName name="AggregatoCE">[27]appoggio!$A$2:$A$61</definedName>
    <definedName name="All" localSheetId="0">#REF!</definedName>
    <definedName name="All">#REF!</definedName>
    <definedName name="Allegato" localSheetId="0">[28]Foglio1!#REF!</definedName>
    <definedName name="Allegato">[28]Foglio1!#REF!</definedName>
    <definedName name="ALLEGATO_DESCR" localSheetId="0">#REF!</definedName>
    <definedName name="ALLEGATO_DESCR">#REF!</definedName>
    <definedName name="ALLEGATO_NUM" localSheetId="0">#REF!</definedName>
    <definedName name="ALLEGATO_NUM">#REF!</definedName>
    <definedName name="allegato_nume" localSheetId="0">#REF!</definedName>
    <definedName name="allegato_nume">#REF!</definedName>
    <definedName name="Allegato_tipo">#REF!</definedName>
    <definedName name="Altre_Informaz">#REF!</definedName>
    <definedName name="Altri_fondi">#REF!</definedName>
    <definedName name="Amort">[29]FixAss!$C$25:$AR$25</definedName>
    <definedName name="ana_drg" localSheetId="0">#REF!</definedName>
    <definedName name="ana_drg">#REF!</definedName>
    <definedName name="ANAL_ECON" localSheetId="0">[30]AN_ECON!$F$3:$N$38</definedName>
    <definedName name="ANAL_ECON">[31]AN_ECON!$F$3:$N$38</definedName>
    <definedName name="ANAL_PATR" localSheetId="0">[30]AN_PATR!$A$3:$N$59</definedName>
    <definedName name="ANAL_PATR">[31]AN_PATR!$A$3:$N$59</definedName>
    <definedName name="Analisi_Racc." localSheetId="0">#REF!</definedName>
    <definedName name="Analisi_Racc.">#REF!</definedName>
    <definedName name="Analisi_Racc_" localSheetId="0">#REF!</definedName>
    <definedName name="Analisi_Racc_">#REF!</definedName>
    <definedName name="Andamenti" localSheetId="0">#REF!</definedName>
    <definedName name="Andamenti">#REF!</definedName>
    <definedName name="Aprile_2002">#REF!</definedName>
    <definedName name="Aprile_2002_1">#REF!</definedName>
    <definedName name="Aprile_2002_1_1">"#REF!"</definedName>
    <definedName name="Aprile_2002_1_2">"#REF!"</definedName>
    <definedName name="Aprile_2002_1_3">#N/A</definedName>
    <definedName name="Aprile_2002_1_4" localSheetId="0">#REF!</definedName>
    <definedName name="Aprile_2002_1_4">#REF!</definedName>
    <definedName name="Aprile_2002_2" localSheetId="0">#REF!</definedName>
    <definedName name="Aprile_2002_2">#REF!</definedName>
    <definedName name="Aprile_2002_2_1">"#REF!"</definedName>
    <definedName name="Aprile_2002_2_2">"#REF!"</definedName>
    <definedName name="Aprile_2002_2_3">#N/A</definedName>
    <definedName name="Aprile_2002_2_4" localSheetId="0">#REF!</definedName>
    <definedName name="Aprile_2002_2_4">#REF!</definedName>
    <definedName name="Aprile_2002_3" localSheetId="0">#REF!</definedName>
    <definedName name="Aprile_2002_3">#REF!</definedName>
    <definedName name="Aprile_2002_4">"#REF!"</definedName>
    <definedName name="Aprile_2002_5">"#REF!"</definedName>
    <definedName name="Aprile_2002_6" localSheetId="0">#REF!</definedName>
    <definedName name="Aprile_2002_6">#REF!</definedName>
    <definedName name="Aprile_2002_8" localSheetId="0">#REF!</definedName>
    <definedName name="Aprile_2002_8">#REF!</definedName>
    <definedName name="Area_DB" localSheetId="0">#REF!</definedName>
    <definedName name="Area_DB">#REF!</definedName>
    <definedName name="_xlnm.Print_Area" localSheetId="1">'118_Ce'!$B$1:$K$122</definedName>
    <definedName name="_xlnm.Print_Area" localSheetId="0">'New Previs. 2017'!$B$1:$J$484</definedName>
    <definedName name="_xlnm.Print_Area">#REF!</definedName>
    <definedName name="areastampa" localSheetId="0">#REF!</definedName>
    <definedName name="areastampa">#REF!</definedName>
    <definedName name="ASS" localSheetId="0">#REF!</definedName>
    <definedName name="ASS">#REF!</definedName>
    <definedName name="ASSUNZIONI_CE">#REF!</definedName>
    <definedName name="ASSUNZIONISP">#REF!</definedName>
    <definedName name="ATTIVO">#REF!</definedName>
    <definedName name="ATTIVO_CIRCOLANTE">#REF!</definedName>
    <definedName name="Attualizz">#REF!</definedName>
    <definedName name="azienda" localSheetId="0">[26]aziende!$A$1:$A$20</definedName>
    <definedName name="azienda">[27]aziende!$A$1:$A$20</definedName>
    <definedName name="Azienda3" localSheetId="0">#REF!</definedName>
    <definedName name="Azienda3">#REF!</definedName>
    <definedName name="Aziende" localSheetId="0">#REF!</definedName>
    <definedName name="Aziende">#REF!</definedName>
    <definedName name="azzx" localSheetId="0">#REF!</definedName>
    <definedName name="azzx">#REF!</definedName>
    <definedName name="b" localSheetId="0" hidden="1">{#N/A,#N/A,FALSE,"B3";#N/A,#N/A,FALSE,"B2";#N/A,#N/A,FALSE,"B1"}</definedName>
    <definedName name="b" hidden="1">{#N/A,#N/A,FALSE,"B3";#N/A,#N/A,FALSE,"B2";#N/A,#N/A,FALSE,"B1"}</definedName>
    <definedName name="B_VAL_2" localSheetId="0">[14]VALORI!#REF!</definedName>
    <definedName name="B_VAL_2">[15]VALORI!#REF!</definedName>
    <definedName name="B_VAL_2_1" localSheetId="0">[14]VALORI!#REF!</definedName>
    <definedName name="B_VAL_2_1">[15]VALORI!#REF!</definedName>
    <definedName name="B_VAL_2_1_1">NA()</definedName>
    <definedName name="B_VAL_2_1_2">NA()</definedName>
    <definedName name="B_VAL_2_1_3">#N/A</definedName>
    <definedName name="B_VAL_2_1_4" localSheetId="0">[14]VALORI!#REF!</definedName>
    <definedName name="B_VAL_2_1_4">[15]VALORI!#REF!</definedName>
    <definedName name="B_VAL_2_2" localSheetId="0">[14]VALORI!#REF!</definedName>
    <definedName name="B_VAL_2_2">[15]VALORI!#REF!</definedName>
    <definedName name="B_VAL_2_2_1">NA()</definedName>
    <definedName name="B_VAL_2_2_2">NA()</definedName>
    <definedName name="B_VAL_2_2_3">#N/A</definedName>
    <definedName name="B_VAL_2_2_4" localSheetId="0">[14]VALORI!#REF!</definedName>
    <definedName name="B_VAL_2_2_4">[15]VALORI!#REF!</definedName>
    <definedName name="B_VAL_2_3">NA()</definedName>
    <definedName name="B_VAL_2_4">NA()</definedName>
    <definedName name="B_VAL_2_5">NA()</definedName>
    <definedName name="B_VAL_2_6" localSheetId="0">[14]VALORI!#REF!</definedName>
    <definedName name="B_VAL_2_6">[15]VALORI!#REF!</definedName>
    <definedName name="B_VAL_2_8" localSheetId="0">[16]VALORI!#REF!</definedName>
    <definedName name="B_VAL_2_8">[17]VALORI!#REF!</definedName>
    <definedName name="BaseDati">[21]Input!#REF!</definedName>
    <definedName name="bb" localSheetId="0" hidden="1">{#N/A,#N/A,FALSE,"Indice"}</definedName>
    <definedName name="bb" hidden="1">{#N/A,#N/A,FALSE,"Indice"}</definedName>
    <definedName name="bbb" localSheetId="0">#REF!</definedName>
    <definedName name="bbb">#REF!</definedName>
    <definedName name="bbbbb" localSheetId="0">#REF!</definedName>
    <definedName name="bbbbb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0" hidden="1">[32]Bloomberg!#REF!</definedName>
    <definedName name="BLPB1" hidden="1">[33]Bloomberg!#REF!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O" localSheetId="0">#REF!</definedName>
    <definedName name="BO">#REF!</definedName>
    <definedName name="Cap_Soc." localSheetId="0">#REF!</definedName>
    <definedName name="Cap_Soc.">#REF!</definedName>
    <definedName name="Cap_Soc_" localSheetId="0">#REF!</definedName>
    <definedName name="Cap_Soc_">#REF!</definedName>
    <definedName name="CapexInt">[29]FixAss!$C$22:$AR$22</definedName>
    <definedName name="CapexSh">[29]FixAss!$C$38:$AR$38</definedName>
    <definedName name="CapexT">[29]FixAss!$C$6:$AR$6</definedName>
    <definedName name="Capitale_circolante" localSheetId="0">#REF!</definedName>
    <definedName name="Capitale_circolante">#REF!</definedName>
    <definedName name="capitoli" localSheetId="0">#REF!</definedName>
    <definedName name="capitoli">#REF!</definedName>
    <definedName name="cc" localSheetId="0" hidden="1">{#N/A,#N/A,FALSE,"Indice"}</definedName>
    <definedName name="cc" hidden="1">{#N/A,#N/A,FALSE,"Indice"}</definedName>
    <definedName name="cd" localSheetId="0" hidden="1">{#N/A,#N/A,FALSE,"Indice"}</definedName>
    <definedName name="cd" hidden="1">{#N/A,#N/A,FALSE,"Indice"}</definedName>
    <definedName name="ce" localSheetId="0">#REF!</definedName>
    <definedName name="ce">#REF!</definedName>
    <definedName name="CE___Riepilogo_in_riga" localSheetId="0">#REF!</definedName>
    <definedName name="CE___Riepilogo_in_riga">#REF!</definedName>
    <definedName name="CE___Riepilogo_in_riga_1" localSheetId="0">#REF!</definedName>
    <definedName name="CE___Riepilogo_in_riga_1">#REF!</definedName>
    <definedName name="CE___Riepilogo_in_riga_1_1">"#REF!"</definedName>
    <definedName name="CE___Riepilogo_in_riga_1_2">"#REF!"</definedName>
    <definedName name="CE___Riepilogo_in_riga_1_3">#N/A</definedName>
    <definedName name="CE___Riepilogo_in_riga_1_4" localSheetId="0">#REF!</definedName>
    <definedName name="CE___Riepilogo_in_riga_1_4">#REF!</definedName>
    <definedName name="CE___Riepilogo_in_riga_2" localSheetId="0">#REF!</definedName>
    <definedName name="CE___Riepilogo_in_riga_2">#REF!</definedName>
    <definedName name="CE___Riepilogo_in_riga_2_1">"#REF!"</definedName>
    <definedName name="CE___Riepilogo_in_riga_2_2">"#REF!"</definedName>
    <definedName name="CE___Riepilogo_in_riga_2_3">#N/A</definedName>
    <definedName name="CE___Riepilogo_in_riga_2_4" localSheetId="0">#REF!</definedName>
    <definedName name="CE___Riepilogo_in_riga_2_4">#REF!</definedName>
    <definedName name="CE___Riepilogo_in_riga_3" localSheetId="0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0">#REF!</definedName>
    <definedName name="CE___Riepilogo_in_riga_6">#REF!</definedName>
    <definedName name="CE___Riepilogo_in_riga_8" localSheetId="0">#REF!</definedName>
    <definedName name="CE___Riepilogo_in_riga_8">#REF!</definedName>
    <definedName name="CE___Riepilogo_in_riga_con_periodo" localSheetId="0">#REF!</definedName>
    <definedName name="CE___Riepilogo_in_riga_con_periodo">#REF!</definedName>
    <definedName name="CE_CEE">#REF!</definedName>
    <definedName name="CE_Ricl" localSheetId="0">[30]CE_RICL!$C$4:$L$53</definedName>
    <definedName name="CE_Ricl">[31]CE_RICL!$C$4:$L$53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0">[34]Convalida!$A$1:$A$2</definedName>
    <definedName name="ces_res">[35]Convalida!$A$1:$A$2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d_aziende" localSheetId="0">[36]ap.Aziende!$D$2:$D$21</definedName>
    <definedName name="cod_aziende">[37]ap.Aziende!$D$2:$D$21</definedName>
    <definedName name="CodCE" localSheetId="0">#REF!</definedName>
    <definedName name="CodCE">#REF!</definedName>
    <definedName name="CodCEbis" localSheetId="0">[38]Dati!$B$50:$B$451</definedName>
    <definedName name="CodCEbis">[39]Dati!$B$50:$B$451</definedName>
    <definedName name="Codice_Azienda" localSheetId="0">#REF!</definedName>
    <definedName name="Codice_Azienda">#REF!</definedName>
    <definedName name="CodiceAz" localSheetId="0">#REF!</definedName>
    <definedName name="CodiceAz">#REF!</definedName>
    <definedName name="Codici" localSheetId="0">[21]TB!#REF!</definedName>
    <definedName name="Codici">[21]TB!#REF!</definedName>
    <definedName name="CODICI_MDC" localSheetId="0">[40]Tabelle!$H$91:$H$116</definedName>
    <definedName name="CODICI_MDC">[41]Tabelle!$H$91:$H$116</definedName>
    <definedName name="CODICI_MDC_8" localSheetId="0">#REF!</definedName>
    <definedName name="CODICI_MDC_8">#REF!</definedName>
    <definedName name="CodiciCE" localSheetId="0">#REF!</definedName>
    <definedName name="CodiciCE">#REF!</definedName>
    <definedName name="CodT" localSheetId="0">#REF!</definedName>
    <definedName name="CodT">#REF!</definedName>
    <definedName name="coeff" localSheetId="0">[21]ABC!#REF!</definedName>
    <definedName name="coeff">[21]ABC!#REF!</definedName>
    <definedName name="coeffpa" localSheetId="0">#REF!</definedName>
    <definedName name="coeffpa">#REF!</definedName>
    <definedName name="ConfrontoFusione" localSheetId="0">#REF!</definedName>
    <definedName name="ConfrontoFusione">#REF!</definedName>
    <definedName name="Consuntivo2007" localSheetId="0">#REF!</definedName>
    <definedName name="Consuntivo2007">#REF!</definedName>
    <definedName name="Conti" localSheetId="0">[21]Input!#REF!</definedName>
    <definedName name="Conti">[21]Input!#REF!</definedName>
    <definedName name="Conto_Econ.In_dollari" localSheetId="0">'[42]Income statement'!#REF!</definedName>
    <definedName name="Conto_Econ.In_dollari">'[43]Income statement'!#REF!</definedName>
    <definedName name="Conto_Econ_In_dollari" localSheetId="0">'[42]Income statement'!#REF!</definedName>
    <definedName name="Conto_Econ_In_dollari">'[43]Income statement'!#REF!</definedName>
    <definedName name="conv" localSheetId="0">#REF!</definedName>
    <definedName name="conv">#REF!</definedName>
    <definedName name="COP" localSheetId="0">#REF!</definedName>
    <definedName name="COP">#REF!</definedName>
    <definedName name="COPERTINA" localSheetId="0">#REF!</definedName>
    <definedName name="COPERTINA">#REF!</definedName>
    <definedName name="Costidiretti">#REF!</definedName>
    <definedName name="costola" localSheetId="0" hidden="1">{#N/A,#N/A,FALSE,"Indice"}</definedName>
    <definedName name="costola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0">#REF!</definedName>
    <definedName name="crgt">#REF!</definedName>
    <definedName name="cv" localSheetId="0" hidden="1">{#N/A,#N/A,FALSE,"Indice"}</definedName>
    <definedName name="cv" hidden="1">{#N/A,#N/A,FALSE,"Indice"}</definedName>
    <definedName name="D" localSheetId="0">#REF!</definedName>
    <definedName name="D">#REF!</definedName>
    <definedName name="da" localSheetId="0" hidden="1">{#N/A,#N/A,FALSE,"A4";#N/A,#N/A,FALSE,"A3";#N/A,#N/A,FALSE,"A2";#N/A,#N/A,FALSE,"A1"}</definedName>
    <definedName name="da" hidden="1">{#N/A,#N/A,FALSE,"A4";#N/A,#N/A,FALSE,"A3";#N/A,#N/A,FALSE,"A2";#N/A,#N/A,FALSE,"A1"}</definedName>
    <definedName name="Data_det" localSheetId="0">#REF!</definedName>
    <definedName name="Data_det">#REF!</definedName>
    <definedName name="_xlnm.Database" localSheetId="0">#REF!</definedName>
    <definedName name="_xlnm.Database">#REF!</definedName>
    <definedName name="DataDet" localSheetId="0">[28]Foglio1!#REF!</definedName>
    <definedName name="DataDet">[28]Foglio1!#REF!</definedName>
    <definedName name="Dati" localSheetId="0">[21]Input!#REF!</definedName>
    <definedName name="Dati">[21]Input!#REF!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0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0">#REF!</definedName>
    <definedName name="DCF">#REF!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crasing" localSheetId="0">[42]Assumptions!#REF!</definedName>
    <definedName name="decrasing">[43]Assumptions!#REF!</definedName>
    <definedName name="Deprec">[29]FixAss!$C$9:$AR$9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tt_Partecip" localSheetId="0">#REF!</definedName>
    <definedName name="Dett_Partecip">#REF!</definedName>
    <definedName name="dettaglio_crediti">'[21]0'!$D$131,'[21]0'!$D$122,'[21]0'!$D$100,'[21]0'!$D$94,'[21]0'!$D$92,'[21]0'!$D$42,'[21]0'!$D$14,'[21]0'!$D$10,'[21]0'!$D$7</definedName>
    <definedName name="Diagnosi" localSheetId="0">#REF!</definedName>
    <definedName name="Diagnosi">#REF!</definedName>
    <definedName name="DisposalInt">[29]FixAss!$C$29:$AR$29</definedName>
    <definedName name="DisposalSh">[29]FixAss!$C$42:$AR$42</definedName>
    <definedName name="DisposalT">[29]FixAss!$C$13:$AR$13</definedName>
    <definedName name="dklfh" localSheetId="0">[44]Assumptions!#REF!</definedName>
    <definedName name="dklfh">[45]Assumptions!#REF!</definedName>
    <definedName name="DOMANDE_2007" localSheetId="0">#REF!</definedName>
    <definedName name="DOMANDE_2007">#REF!</definedName>
    <definedName name="ds" localSheetId="0">[46]ABC!#REF!</definedName>
    <definedName name="ds">[46]ABC!#REF!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è" localSheetId="0">#REF!</definedName>
    <definedName name="è">#REF!</definedName>
    <definedName name="EBIT" localSheetId="0">#REF!</definedName>
    <definedName name="EBIT">#REF!</definedName>
    <definedName name="EBITDA" localSheetId="0">#REF!</definedName>
    <definedName name="EBITDA">#REF!</definedName>
    <definedName name="EBT">#REF!</definedName>
    <definedName name="edizione97">#REF!</definedName>
    <definedName name="eee">#REF!</definedName>
    <definedName name="elenco" localSheetId="0">[47]elenco!$D$2:$D$482</definedName>
    <definedName name="elenco">[48]elenco!$D$2:$D$482</definedName>
    <definedName name="Elenco_Conti" localSheetId="0">#REF!</definedName>
    <definedName name="Elenco_Conti">#REF!</definedName>
    <definedName name="erf" localSheetId="0">#REF!</definedName>
    <definedName name="erf">#REF!</definedName>
    <definedName name="erwer" localSheetId="0">[49]Foglio1!#REF!</definedName>
    <definedName name="erwer">[49]Foglio1!#REF!</definedName>
    <definedName name="EURO" localSheetId="0">#REF!</definedName>
    <definedName name="EUR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0">'[7]Bil. ver.'!#REF!</definedName>
    <definedName name="Excel_BuiltIn__FilterDatabase">'[8]Bil. ver.'!#REF!</definedName>
    <definedName name="Excel_BuiltIn__FilterDatabase_4">'[50]Bil. ver.'!#REF!</definedName>
    <definedName name="Excel_BuiltIn__FilterDatabase_4_1">NA()</definedName>
    <definedName name="Excel_BuiltIn__FilterDatabase_4_3">#N/A</definedName>
    <definedName name="Excel_BuiltIn__FilterDatabase_4_4">'[50]Bil. ver.'!#REF!</definedName>
    <definedName name="Excel_BuiltIn__FilterDatabase_5" localSheetId="0">'[51]Bil. ver.'!#REF!</definedName>
    <definedName name="Excel_BuiltIn__FilterDatabase_5">'[52]Bil. ver.'!#REF!</definedName>
    <definedName name="Excel_BuiltIn__FilterDatabase_9" localSheetId="0">'[53]Bil. ver.'!#REF!</definedName>
    <definedName name="Excel_BuiltIn__FilterDatabase_9">'[54]Bil. ver.'!#REF!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Excel_BuiltIn_Print_Area_1_1" localSheetId="0">#REF!</definedName>
    <definedName name="Excel_BuiltIn_Print_Area_1_1">#REF!</definedName>
    <definedName name="Excel_BuiltIn_Print_Area_1_1_1">#REF!</definedName>
    <definedName name="Excel_BuiltIn_Print_Area_4_1">#REF!</definedName>
    <definedName name="Excel_BuiltIn_Print_Area_5_1">#REF!</definedName>
    <definedName name="Excel_BuiltIn_Print_Titles">#N/A</definedName>
    <definedName name="farm2009" localSheetId="0">#REF!</definedName>
    <definedName name="farm2009">#REF!</definedName>
    <definedName name="FCA" localSheetId="0">#REF!</definedName>
    <definedName name="FCA">#REF!</definedName>
    <definedName name="FCF" localSheetId="0">#REF!</definedName>
    <definedName name="FCF">#REF!</definedName>
    <definedName name="Febbraio_2002">#REF!</definedName>
    <definedName name="Febbraio_2002_1">#REF!</definedName>
    <definedName name="Febbraio_2002_1_1">"#REF!"</definedName>
    <definedName name="Febbraio_2002_1_2">"#REF!"</definedName>
    <definedName name="Febbraio_2002_1_3">#N/A</definedName>
    <definedName name="Febbraio_2002_1_4" localSheetId="0">#REF!</definedName>
    <definedName name="Febbraio_2002_1_4">#REF!</definedName>
    <definedName name="Febbraio_2002_2" localSheetId="0">#REF!</definedName>
    <definedName name="Febbraio_2002_2">#REF!</definedName>
    <definedName name="Febbraio_2002_2_1">"#REF!"</definedName>
    <definedName name="Febbraio_2002_2_2">"#REF!"</definedName>
    <definedName name="Febbraio_2002_2_3">#N/A</definedName>
    <definedName name="Febbraio_2002_2_4" localSheetId="0">#REF!</definedName>
    <definedName name="Febbraio_2002_2_4">#REF!</definedName>
    <definedName name="Febbraio_2002_3" localSheetId="0">#REF!</definedName>
    <definedName name="Febbraio_2002_3">#REF!</definedName>
    <definedName name="Febbraio_2002_4">"#REF!"</definedName>
    <definedName name="Febbraio_2002_5">"#REF!"</definedName>
    <definedName name="Febbraio_2002_6" localSheetId="0">#REF!</definedName>
    <definedName name="Febbraio_2002_6">#REF!</definedName>
    <definedName name="Febbraio_2002_8" localSheetId="0">#REF!</definedName>
    <definedName name="Febbraio_2002_8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f">[21]Input!#REF!</definedName>
    <definedName name="fff" localSheetId="0">#REF!</definedName>
    <definedName name="fff">#REF!</definedName>
    <definedName name="Firma">[28]Foglio1!#REF!</definedName>
    <definedName name="Fixed" localSheetId="0">[42]Assumptions!#REF!</definedName>
    <definedName name="Fixed">[43]Assumptions!#REF!</definedName>
    <definedName name="FlussoC2003___Totale_quantita" localSheetId="0">#REF!</definedName>
    <definedName name="FlussoC2003___Totale_quantita">#REF!</definedName>
    <definedName name="FlussoC2003___Totale_quantita_1" localSheetId="0">#REF!</definedName>
    <definedName name="FlussoC2003___Totale_quantita_1">#REF!</definedName>
    <definedName name="FlussoC2003___Totale_quantita_1_1">"#REF!"</definedName>
    <definedName name="FlussoC2003___Totale_quantita_1_2">"#REF!"</definedName>
    <definedName name="FlussoC2003___Totale_quantita_1_3">#N/A</definedName>
    <definedName name="FlussoC2003___Totale_quantita_1_4" localSheetId="0">#REF!</definedName>
    <definedName name="FlussoC2003___Totale_quantita_1_4">#REF!</definedName>
    <definedName name="FlussoC2003___Totale_quantita_2" localSheetId="0">#REF!</definedName>
    <definedName name="FlussoC2003___Totale_quantita_2">#REF!</definedName>
    <definedName name="FlussoC2003___Totale_quantita_2_1">"#REF!"</definedName>
    <definedName name="FlussoC2003___Totale_quantita_2_2">"#REF!"</definedName>
    <definedName name="FlussoC2003___Totale_quantita_2_3">#N/A</definedName>
    <definedName name="FlussoC2003___Totale_quantita_2_4" localSheetId="0">#REF!</definedName>
    <definedName name="FlussoC2003___Totale_quantita_2_4">#REF!</definedName>
    <definedName name="FlussoC2003___Totale_quantita_3" localSheetId="0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0">#REF!</definedName>
    <definedName name="FlussoC2003___Totale_quantita_6">#REF!</definedName>
    <definedName name="FlussoC2003___Totale_quantita_8" localSheetId="0">#REF!</definedName>
    <definedName name="FlussoC2003___Totale_quantita_8">#REF!</definedName>
    <definedName name="fr" localSheetId="0" hidden="1">{#N/A,#N/A,FALSE,"Indice"}</definedName>
    <definedName name="fr" hidden="1">{#N/A,#N/A,FALSE,"Indice"}</definedName>
    <definedName name="funzionied98" localSheetId="0">#REF!</definedName>
    <definedName name="funzionied98">#REF!</definedName>
    <definedName name="Fusincorp" localSheetId="0">#REF!</definedName>
    <definedName name="Fusincorp">#REF!</definedName>
    <definedName name="Fusione" localSheetId="0">#REF!</definedName>
    <definedName name="Fusione">#REF!</definedName>
    <definedName name="G">#REF!</definedName>
    <definedName name="ga" localSheetId="0">[55]Dati!$B$41:$B$46</definedName>
    <definedName name="ga">[56]Dati!$B$41:$B$46</definedName>
    <definedName name="gas" localSheetId="0">#REF!</definedName>
    <definedName name="gas">#REF!</definedName>
    <definedName name="ger" localSheetId="0" hidden="1">{#N/A,#N/A,FALSE,"Indice"}</definedName>
    <definedName name="ger" hidden="1">{#N/A,#N/A,FALSE,"Indice"}</definedName>
    <definedName name="germo" localSheetId="0" hidden="1">{#N/A,#N/A,FALSE,"Indice"}</definedName>
    <definedName name="germo" hidden="1">{#N/A,#N/A,FALSE,"Indice"}</definedName>
    <definedName name="ghj" localSheetId="0">#REF!</definedName>
    <definedName name="ghj">#REF!</definedName>
    <definedName name="gino" localSheetId="0" hidden="1">{#N/A,#N/A,FALSE,"Indice"}</definedName>
    <definedName name="gino" hidden="1">{#N/A,#N/A,FALSE,"Indice"}</definedName>
    <definedName name="GOTO_Clienti_e_Fornitori" localSheetId="0">#REF!</definedName>
    <definedName name="GOTO_Clienti_e_Fornitori">#REF!</definedName>
    <definedName name="GOTO_Conto_Economico" localSheetId="0">#REF!</definedName>
    <definedName name="GOTO_Conto_Economico">#REF!</definedName>
    <definedName name="GOTO_Control_Panel" localSheetId="0">#REF!</definedName>
    <definedName name="GOTO_Control_Panel">#REF!</definedName>
    <definedName name="GOTO_Costi_di_funzionamento">#REF!</definedName>
    <definedName name="GOTO_Costidiretti_WIP_Magazzino">#REF!</definedName>
    <definedName name="GOTO_Interessi_e_Tasse">#REF!</definedName>
    <definedName name="GOTO_Investimenti_Cespiti">#REF!</definedName>
    <definedName name="GOTO_Margini">#REF!</definedName>
    <definedName name="GOTO_Ore_Materiale">#REF!</definedName>
    <definedName name="GOTO_Personale">#REF!</definedName>
    <definedName name="GOTO_Rendiconto_Finanziario">#REF!</definedName>
    <definedName name="GOTO_Stato_Patrimoniale">#REF!</definedName>
    <definedName name="GOTO_Vendite">#REF!</definedName>
    <definedName name="GrValoreProduzione">[46]ABC!#REF!</definedName>
    <definedName name="H_1" localSheetId="0">#REF!</definedName>
    <definedName name="H_1">#REF!</definedName>
    <definedName name="H_2" localSheetId="0">#REF!</definedName>
    <definedName name="H_2">#REF!</definedName>
    <definedName name="H_3" localSheetId="0">#REF!</definedName>
    <definedName name="H_3">#REF!</definedName>
    <definedName name="HELP">#REF!</definedName>
    <definedName name="hiu" localSheetId="0" hidden="1">{#N/A,#N/A,FALSE,"Indice"}</definedName>
    <definedName name="hiu" hidden="1">{#N/A,#N/A,FALSE,"Indice"}</definedName>
    <definedName name="IDDet">[28]Foglio1!#REF!</definedName>
    <definedName name="IMMOBILIZZAZIONI" localSheetId="0">#REF!</definedName>
    <definedName name="IMMOBILIZZAZIONI">#REF!</definedName>
    <definedName name="In_dollari" localSheetId="0">'[42]Income statement'!#REF!</definedName>
    <definedName name="In_dollari">'[43]Income statement'!#REF!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cTax">[29]WorkCap!$C$72:$AR$72</definedName>
    <definedName name="IND" localSheetId="0">#REF!</definedName>
    <definedName name="IND">#REF!</definedName>
    <definedName name="INDICATORI____Tassi_di_sviluppo" localSheetId="0">#REF!</definedName>
    <definedName name="INDICATORI____Tassi_di_sviluppo">#REF!</definedName>
    <definedName name="INDICATORI_DI_REDDITIVITA" localSheetId="0">#REF!</definedName>
    <definedName name="INDICATORI_DI_REDDITIVITA">#REF!</definedName>
    <definedName name="INDICATORI_ECONOMICI">#REF!</definedName>
    <definedName name="input_DG">#REF!</definedName>
    <definedName name="INT">#REF!</definedName>
    <definedName name="InvChg">[57]Newco!#REF!</definedName>
    <definedName name="InvFinal">[58]WorkCap!$C$16:$AR$16</definedName>
    <definedName name="io" localSheetId="0" hidden="1">{#N/A,#N/A,FALSE,"Indice"}</definedName>
    <definedName name="io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rappu04" localSheetId="0">#REF!</definedName>
    <definedName name="irappu04">#REF!</definedName>
    <definedName name="irappu04_1" localSheetId="0">#REF!</definedName>
    <definedName name="irappu04_1">#REF!</definedName>
    <definedName name="irappu04_1_1">"#REF!"</definedName>
    <definedName name="irappu04_1_2">"#REF!"</definedName>
    <definedName name="irappu04_1_3">#N/A</definedName>
    <definedName name="irappu04_1_4" localSheetId="0">#REF!</definedName>
    <definedName name="irappu04_1_4">#REF!</definedName>
    <definedName name="irappu04_2" localSheetId="0">#REF!</definedName>
    <definedName name="irappu04_2">#REF!</definedName>
    <definedName name="irappu04_2_1">"#REF!"</definedName>
    <definedName name="irappu04_2_2">"#REF!"</definedName>
    <definedName name="irappu04_2_3">#N/A</definedName>
    <definedName name="irappu04_2_4" localSheetId="0">#REF!</definedName>
    <definedName name="irappu04_2_4">#REF!</definedName>
    <definedName name="irappu04_3" localSheetId="0">#REF!</definedName>
    <definedName name="irappu04_3">#REF!</definedName>
    <definedName name="irappu04_4">"#REF!"</definedName>
    <definedName name="irappu04_5">"#REF!"</definedName>
    <definedName name="irappu04_6" localSheetId="0">#REF!</definedName>
    <definedName name="irappu04_6">#REF!</definedName>
    <definedName name="irappu04_8" localSheetId="0">#REF!</definedName>
    <definedName name="irappu04_8">#REF!</definedName>
    <definedName name="J" localSheetId="0">#REF!</definedName>
    <definedName name="J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L" localSheetId="0">#REF!</definedName>
    <definedName name="L">#REF!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io_2002" localSheetId="0">#REF!</definedName>
    <definedName name="Maggio_2002">#REF!</definedName>
    <definedName name="Maggio_2002_1" localSheetId="0">#REF!</definedName>
    <definedName name="Maggio_2002_1">#REF!</definedName>
    <definedName name="Maggio_2002_1_1">"#REF!"</definedName>
    <definedName name="Maggio_2002_1_2">"#REF!"</definedName>
    <definedName name="Maggio_2002_1_3">#N/A</definedName>
    <definedName name="Maggio_2002_1_4" localSheetId="0">#REF!</definedName>
    <definedName name="Maggio_2002_1_4">#REF!</definedName>
    <definedName name="Maggio_2002_2" localSheetId="0">#REF!</definedName>
    <definedName name="Maggio_2002_2">#REF!</definedName>
    <definedName name="Maggio_2002_2_1">"#REF!"</definedName>
    <definedName name="Maggio_2002_2_2">"#REF!"</definedName>
    <definedName name="Maggio_2002_2_3">#N/A</definedName>
    <definedName name="Maggio_2002_2_4" localSheetId="0">#REF!</definedName>
    <definedName name="Maggio_2002_2_4">#REF!</definedName>
    <definedName name="Maggio_2002_3" localSheetId="0">#REF!</definedName>
    <definedName name="Maggio_2002_3">#REF!</definedName>
    <definedName name="Maggio_2002_4">"#REF!"</definedName>
    <definedName name="Maggio_2002_5">"#REF!"</definedName>
    <definedName name="Maggio_2002_6" localSheetId="0">#REF!</definedName>
    <definedName name="Maggio_2002_6">#REF!</definedName>
    <definedName name="Maggio_2002_8" localSheetId="0">#REF!</definedName>
    <definedName name="Maggio_2002_8">#REF!</definedName>
    <definedName name="Marzo_2002" localSheetId="0">#REF!</definedName>
    <definedName name="Marzo_2002">#REF!</definedName>
    <definedName name="Marzo_2002_1">#REF!</definedName>
    <definedName name="Marzo_2002_1_1">"#REF!"</definedName>
    <definedName name="Marzo_2002_1_2">"#REF!"</definedName>
    <definedName name="Marzo_2002_1_3">#N/A</definedName>
    <definedName name="Marzo_2002_1_4" localSheetId="0">#REF!</definedName>
    <definedName name="Marzo_2002_1_4">#REF!</definedName>
    <definedName name="Marzo_2002_2" localSheetId="0">#REF!</definedName>
    <definedName name="Marzo_2002_2">#REF!</definedName>
    <definedName name="Marzo_2002_2_1">"#REF!"</definedName>
    <definedName name="Marzo_2002_2_2">"#REF!"</definedName>
    <definedName name="Marzo_2002_2_3">#N/A</definedName>
    <definedName name="Marzo_2002_2_4" localSheetId="0">#REF!</definedName>
    <definedName name="Marzo_2002_2_4">#REF!</definedName>
    <definedName name="Marzo_2002_3" localSheetId="0">#REF!</definedName>
    <definedName name="Marzo_2002_3">#REF!</definedName>
    <definedName name="Marzo_2002_4">"#REF!"</definedName>
    <definedName name="Marzo_2002_5">"#REF!"</definedName>
    <definedName name="Marzo_2002_6" localSheetId="0">#REF!</definedName>
    <definedName name="Marzo_2002_6">#REF!</definedName>
    <definedName name="Marzo_2002_8" localSheetId="0">#REF!</definedName>
    <definedName name="Marzo_2002_8">#REF!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il" localSheetId="0">#REF!</definedName>
    <definedName name="mil">#REF!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n" localSheetId="0" hidden="1">{#N/A,#N/A,FALSE,"Indice"}</definedName>
    <definedName name="mn" hidden="1">{#N/A,#N/A,FALSE,"Indice"}</definedName>
    <definedName name="MODCE" localSheetId="0">'[59]CE 2008'!$C$2:$BL$404</definedName>
    <definedName name="MODCE">'[60]CE 2008'!$C$2:$BL$404</definedName>
    <definedName name="MODCE_1">NA()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0">#REF!</definedName>
    <definedName name="MULTIPLI">#REF!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New_CE___Riepilogo_in_riga_con_periodo" localSheetId="0">'New Previs. 2017'!$A$3:$J$405</definedName>
    <definedName name="New_CE___Riepilogo_in_riga_con_periodo">#REF!</definedName>
    <definedName name="New_CE___Riepilogo_in_riga_con_periodo_1">"#REF!"</definedName>
    <definedName name="New_CE___Riepilogo_in_riga_con_periodo_2">"#REF!"</definedName>
    <definedName name="New_CE___Riepilogo_in_riga_con_periodo_3">"#REF!"</definedName>
    <definedName name="New_CE___Riepilogo_in_riga_con_periodo_4" localSheetId="0">#REF!</definedName>
    <definedName name="New_CE___Riepilogo_in_riga_con_periodo_4">#REF!</definedName>
    <definedName name="New_CE___Riepilogo_in_riga_con_periodo_6">"$#RIF!.$A$3:$D$404"</definedName>
    <definedName name="New_CE___Riepilogo_in_riga_con_periodo_8" localSheetId="0">#REF!</definedName>
    <definedName name="New_CE___Riepilogo_in_riga_con_periodo_8">#REF!</definedName>
    <definedName name="New_SP___Riepilogo_in_riga_con_periodo" localSheetId="0">#REF!</definedName>
    <definedName name="New_SP___Riepilogo_in_riga_con_periodo">#REF!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ome_percorso" localSheetId="0">[30]Master!$C$3</definedName>
    <definedName name="nome_percorso">[31]Master!$C$3</definedName>
    <definedName name="NomeTabella">"Dummy"</definedName>
    <definedName name="nuovo" localSheetId="0">#REF!</definedName>
    <definedName name="nuovo">#REF!</definedName>
    <definedName name="ò" localSheetId="0">#REF!</definedName>
    <definedName name="ò">#REF!</definedName>
    <definedName name="obiettivo" localSheetId="0">[61]base!$A$2:$A$21</definedName>
    <definedName name="obiettivo">[62]base!$A$2:$A$21</definedName>
    <definedName name="ok" localSheetId="0" hidden="1">{#N/A,#N/A,FALSE,"B3";#N/A,#N/A,FALSE,"B2";#N/A,#N/A,FALSE,"B1"}</definedName>
    <definedName name="ok" hidden="1">{#N/A,#N/A,FALSE,"B3";#N/A,#N/A,FALSE,"B2";#N/A,#N/A,FALSE,"B1"}</definedName>
    <definedName name="OPA" localSheetId="0">#REF!</definedName>
    <definedName name="OPA">#REF!</definedName>
    <definedName name="OpEx">[57]Newco!$E$30:$AN$30</definedName>
    <definedName name="P" localSheetId="0">#REF!</definedName>
    <definedName name="P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'[63]parametri progr'!$I$20</definedName>
    <definedName name="padAcqBen06" localSheetId="0">'[64]parametri progr'!$J$20</definedName>
    <definedName name="padAcqBen06">'[65]parametri progr'!$J$20</definedName>
    <definedName name="padAcqBen07" localSheetId="0">'[64]parametri progr'!$K$20</definedName>
    <definedName name="padAcqBen07">'[65]parametri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'[63]parametri progr'!$I$11</definedName>
    <definedName name="padmedgen06" localSheetId="0">'[64]parametri progr'!$J$11</definedName>
    <definedName name="padmedgen06">'[65]parametri progr'!$J$11</definedName>
    <definedName name="padmedgen07" localSheetId="0">'[64]parametri progr'!$K$11</definedName>
    <definedName name="padmedgen07">'[65]parametri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AMETRI">'[66]Parametri stipendiali'!$A$6:$T$80</definedName>
    <definedName name="partsardegna" localSheetId="0">'[67]Quadro macro'!$C$14</definedName>
    <definedName name="partsardegna">'[68]Quadro macro'!$C$14</definedName>
    <definedName name="partsicilia" localSheetId="0">'[67]Quadro macro'!$C$13</definedName>
    <definedName name="partsicilia">'[68]Quadro macro'!$C$13</definedName>
    <definedName name="PASSIVO" localSheetId="0">#REF!</definedName>
    <definedName name="PASSIVO">#REF!</definedName>
    <definedName name="PAT" localSheetId="0">#REF!</definedName>
    <definedName name="PAT">#REF!</definedName>
    <definedName name="PayFinal">[29]WorkCap!$C$46:$AR$46</definedName>
    <definedName name="PERSONALE" localSheetId="0">#REF!</definedName>
    <definedName name="PERSONALE">#REF!</definedName>
    <definedName name="PFI" localSheetId="0">#REF!</definedName>
    <definedName name="PFI">#REF!</definedName>
    <definedName name="piln07">'[69]Quadro Macro'!$L$7</definedName>
    <definedName name="pilt05">'[69]Quadro Macro'!$L$9</definedName>
    <definedName name="pilt06">'[69]Quadro Macro'!$L$10</definedName>
    <definedName name="pilt07">'[69]Quadro Macro'!$L$11</definedName>
    <definedName name="pilt08">'[70]Quadro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ppo" localSheetId="0" hidden="1">{#N/A,#N/A,FALSE,"Indice"}</definedName>
    <definedName name="pippo" hidden="1">{#N/A,#N/A,FALSE,"Indice"}</definedName>
    <definedName name="pop_0" localSheetId="0">#REF!</definedName>
    <definedName name="pop_0">#REF!</definedName>
    <definedName name="pop_0_1" localSheetId="0">#REF!</definedName>
    <definedName name="pop_0_1">#REF!</definedName>
    <definedName name="pop_0_1_1">"#REF!"</definedName>
    <definedName name="pop_0_1_2">"#REF!"</definedName>
    <definedName name="pop_0_1_3">#N/A</definedName>
    <definedName name="pop_0_1_4" localSheetId="0">#REF!</definedName>
    <definedName name="pop_0_1_4">#REF!</definedName>
    <definedName name="pop_0_2" localSheetId="0">#REF!</definedName>
    <definedName name="pop_0_2">#REF!</definedName>
    <definedName name="pop_0_2_1">"#REF!"</definedName>
    <definedName name="pop_0_2_2">"#REF!"</definedName>
    <definedName name="pop_0_2_3">#N/A</definedName>
    <definedName name="pop_0_2_4" localSheetId="0">#REF!</definedName>
    <definedName name="pop_0_2_4">#REF!</definedName>
    <definedName name="pop_0_3" localSheetId="0">#REF!</definedName>
    <definedName name="pop_0_3">#REF!</definedName>
    <definedName name="pop_0_4">"#REF!"</definedName>
    <definedName name="pop_0_5">"#REF!"</definedName>
    <definedName name="pop_0_6" localSheetId="0">#REF!</definedName>
    <definedName name="pop_0_6">#REF!</definedName>
    <definedName name="pop_0_8" localSheetId="0">#REF!</definedName>
    <definedName name="pop_0_8">#REF!</definedName>
    <definedName name="pop_1_4" localSheetId="0">#REF!</definedName>
    <definedName name="pop_1_4">#REF!</definedName>
    <definedName name="pop_1_4_1">#REF!</definedName>
    <definedName name="pop_1_4_1_1">"#REF!"</definedName>
    <definedName name="pop_1_4_1_2">"#REF!"</definedName>
    <definedName name="pop_1_4_1_3">#N/A</definedName>
    <definedName name="pop_1_4_1_4" localSheetId="0">#REF!</definedName>
    <definedName name="pop_1_4_1_4">#REF!</definedName>
    <definedName name="pop_1_4_2" localSheetId="0">#REF!</definedName>
    <definedName name="pop_1_4_2">#REF!</definedName>
    <definedName name="pop_1_4_2_1">"#REF!"</definedName>
    <definedName name="pop_1_4_2_2">"#REF!"</definedName>
    <definedName name="pop_1_4_2_3">#N/A</definedName>
    <definedName name="pop_1_4_2_4" localSheetId="0">#REF!</definedName>
    <definedName name="pop_1_4_2_4">#REF!</definedName>
    <definedName name="pop_1_4_3" localSheetId="0">#REF!</definedName>
    <definedName name="pop_1_4_3">#REF!</definedName>
    <definedName name="pop_1_4_4">"#REF!"</definedName>
    <definedName name="pop_1_4_5">"#REF!"</definedName>
    <definedName name="pop_1_4_6" localSheetId="0">#REF!</definedName>
    <definedName name="pop_1_4_6">#REF!</definedName>
    <definedName name="pop_1_4_8" localSheetId="0">#REF!</definedName>
    <definedName name="pop_1_4_8">#REF!</definedName>
    <definedName name="pop_15_24" localSheetId="0">#REF!</definedName>
    <definedName name="pop_15_24">#REF!</definedName>
    <definedName name="pop_15_24_1">#REF!</definedName>
    <definedName name="pop_15_24_1_1">"#REF!"</definedName>
    <definedName name="pop_15_24_1_2">"#REF!"</definedName>
    <definedName name="pop_15_24_1_3">#N/A</definedName>
    <definedName name="pop_15_24_1_4" localSheetId="0">#REF!</definedName>
    <definedName name="pop_15_24_1_4">#REF!</definedName>
    <definedName name="pop_15_24_2" localSheetId="0">#REF!</definedName>
    <definedName name="pop_15_24_2">#REF!</definedName>
    <definedName name="pop_15_24_2_1">"#REF!"</definedName>
    <definedName name="pop_15_24_2_2">"#REF!"</definedName>
    <definedName name="pop_15_24_2_3">#N/A</definedName>
    <definedName name="pop_15_24_2_4" localSheetId="0">#REF!</definedName>
    <definedName name="pop_15_24_2_4">#REF!</definedName>
    <definedName name="pop_15_24_3" localSheetId="0">#REF!</definedName>
    <definedName name="pop_15_24_3">#REF!</definedName>
    <definedName name="pop_15_24_4">"#REF!"</definedName>
    <definedName name="pop_15_24_5">"#REF!"</definedName>
    <definedName name="pop_15_24_6" localSheetId="0">#REF!</definedName>
    <definedName name="pop_15_24_6">#REF!</definedName>
    <definedName name="pop_15_24_8" localSheetId="0">#REF!</definedName>
    <definedName name="pop_15_24_8">#REF!</definedName>
    <definedName name="pop_15_24_F" localSheetId="0">#REF!</definedName>
    <definedName name="pop_15_24_F">#REF!</definedName>
    <definedName name="pop_15_24_F_1">#REF!</definedName>
    <definedName name="pop_15_24_F_1_1">"#REF!"</definedName>
    <definedName name="pop_15_24_F_1_2">"#REF!"</definedName>
    <definedName name="pop_15_24_F_1_3">#N/A</definedName>
    <definedName name="pop_15_24_F_1_4" localSheetId="0">#REF!</definedName>
    <definedName name="pop_15_24_F_1_4">#REF!</definedName>
    <definedName name="pop_15_24_F_2" localSheetId="0">#REF!</definedName>
    <definedName name="pop_15_24_F_2">#REF!</definedName>
    <definedName name="pop_15_24_F_2_1">"#REF!"</definedName>
    <definedName name="pop_15_24_F_2_2">"#REF!"</definedName>
    <definedName name="pop_15_24_F_2_3">#N/A</definedName>
    <definedName name="pop_15_24_F_2_4" localSheetId="0">#REF!</definedName>
    <definedName name="pop_15_24_F_2_4">#REF!</definedName>
    <definedName name="pop_15_24_F_3" localSheetId="0">#REF!</definedName>
    <definedName name="pop_15_24_F_3">#REF!</definedName>
    <definedName name="pop_15_24_F_4">"#REF!"</definedName>
    <definedName name="pop_15_24_F_5">"#REF!"</definedName>
    <definedName name="pop_15_24_F_6" localSheetId="0">#REF!</definedName>
    <definedName name="pop_15_24_F_6">#REF!</definedName>
    <definedName name="pop_15_24_F_8" localSheetId="0">#REF!</definedName>
    <definedName name="pop_15_24_F_8">#REF!</definedName>
    <definedName name="pop_15_24_M" localSheetId="0">#REF!</definedName>
    <definedName name="pop_15_24_M">#REF!</definedName>
    <definedName name="pop_15_24_M_1">#REF!</definedName>
    <definedName name="pop_15_24_M_1_1">"#REF!"</definedName>
    <definedName name="pop_15_24_M_1_2">"#REF!"</definedName>
    <definedName name="pop_15_24_M_1_3">#N/A</definedName>
    <definedName name="pop_15_24_M_1_4" localSheetId="0">#REF!</definedName>
    <definedName name="pop_15_24_M_1_4">#REF!</definedName>
    <definedName name="pop_15_24_M_2" localSheetId="0">#REF!</definedName>
    <definedName name="pop_15_24_M_2">#REF!</definedName>
    <definedName name="pop_15_24_M_2_1">"#REF!"</definedName>
    <definedName name="pop_15_24_M_2_2">"#REF!"</definedName>
    <definedName name="pop_15_24_M_2_3">#N/A</definedName>
    <definedName name="pop_15_24_M_2_4" localSheetId="0">#REF!</definedName>
    <definedName name="pop_15_24_M_2_4">#REF!</definedName>
    <definedName name="pop_15_24_M_3" localSheetId="0">#REF!</definedName>
    <definedName name="pop_15_24_M_3">#REF!</definedName>
    <definedName name="pop_15_24_M_4">"#REF!"</definedName>
    <definedName name="pop_15_24_M_5">"#REF!"</definedName>
    <definedName name="pop_15_24_M_6" localSheetId="0">#REF!</definedName>
    <definedName name="pop_15_24_M_6">#REF!</definedName>
    <definedName name="pop_15_24_M_8" localSheetId="0">#REF!</definedName>
    <definedName name="pop_15_24_M_8">#REF!</definedName>
    <definedName name="pop_25_44" localSheetId="0">#REF!</definedName>
    <definedName name="pop_25_44">#REF!</definedName>
    <definedName name="pop_25_44_1">#REF!</definedName>
    <definedName name="pop_25_44_1_1">"#REF!"</definedName>
    <definedName name="pop_25_44_1_2">"#REF!"</definedName>
    <definedName name="pop_25_44_1_3">#N/A</definedName>
    <definedName name="pop_25_44_1_4" localSheetId="0">#REF!</definedName>
    <definedName name="pop_25_44_1_4">#REF!</definedName>
    <definedName name="pop_25_44_2" localSheetId="0">#REF!</definedName>
    <definedName name="pop_25_44_2">#REF!</definedName>
    <definedName name="pop_25_44_2_1">"#REF!"</definedName>
    <definedName name="pop_25_44_2_2">"#REF!"</definedName>
    <definedName name="pop_25_44_2_3">#N/A</definedName>
    <definedName name="pop_25_44_2_4" localSheetId="0">#REF!</definedName>
    <definedName name="pop_25_44_2_4">#REF!</definedName>
    <definedName name="pop_25_44_3" localSheetId="0">#REF!</definedName>
    <definedName name="pop_25_44_3">#REF!</definedName>
    <definedName name="pop_25_44_4">"#REF!"</definedName>
    <definedName name="pop_25_44_5">"#REF!"</definedName>
    <definedName name="pop_25_44_6" localSheetId="0">#REF!</definedName>
    <definedName name="pop_25_44_6">#REF!</definedName>
    <definedName name="pop_25_44_8" localSheetId="0">#REF!</definedName>
    <definedName name="pop_25_44_8">#REF!</definedName>
    <definedName name="pop_25_44_F" localSheetId="0">#REF!</definedName>
    <definedName name="pop_25_44_F">#REF!</definedName>
    <definedName name="pop_25_44_F_1">#REF!</definedName>
    <definedName name="pop_25_44_F_1_1">"#REF!"</definedName>
    <definedName name="pop_25_44_F_1_2">"#REF!"</definedName>
    <definedName name="pop_25_44_F_1_3">#N/A</definedName>
    <definedName name="pop_25_44_F_1_4" localSheetId="0">#REF!</definedName>
    <definedName name="pop_25_44_F_1_4">#REF!</definedName>
    <definedName name="pop_25_44_F_2" localSheetId="0">#REF!</definedName>
    <definedName name="pop_25_44_F_2">#REF!</definedName>
    <definedName name="pop_25_44_F_2_1">"#REF!"</definedName>
    <definedName name="pop_25_44_F_2_2">"#REF!"</definedName>
    <definedName name="pop_25_44_F_2_3">#N/A</definedName>
    <definedName name="pop_25_44_F_2_4" localSheetId="0">#REF!</definedName>
    <definedName name="pop_25_44_F_2_4">#REF!</definedName>
    <definedName name="pop_25_44_F_3" localSheetId="0">#REF!</definedName>
    <definedName name="pop_25_44_F_3">#REF!</definedName>
    <definedName name="pop_25_44_F_4">"#REF!"</definedName>
    <definedName name="pop_25_44_F_5">"#REF!"</definedName>
    <definedName name="pop_25_44_F_6" localSheetId="0">#REF!</definedName>
    <definedName name="pop_25_44_F_6">#REF!</definedName>
    <definedName name="pop_25_44_F_8" localSheetId="0">#REF!</definedName>
    <definedName name="pop_25_44_F_8">#REF!</definedName>
    <definedName name="pop_25_44_f1" localSheetId="0">#REF!</definedName>
    <definedName name="pop_25_44_f1">#REF!</definedName>
    <definedName name="pop_25_44_M">#REF!</definedName>
    <definedName name="pop_25_44_M_1">#REF!</definedName>
    <definedName name="pop_25_44_M_1_1">"#REF!"</definedName>
    <definedName name="pop_25_44_M_1_2">"#REF!"</definedName>
    <definedName name="pop_25_44_M_1_3">#N/A</definedName>
    <definedName name="pop_25_44_M_1_4" localSheetId="0">#REF!</definedName>
    <definedName name="pop_25_44_M_1_4">#REF!</definedName>
    <definedName name="pop_25_44_M_2" localSheetId="0">#REF!</definedName>
    <definedName name="pop_25_44_M_2">#REF!</definedName>
    <definedName name="pop_25_44_M_2_1">"#REF!"</definedName>
    <definedName name="pop_25_44_M_2_2">"#REF!"</definedName>
    <definedName name="pop_25_44_M_2_3">#N/A</definedName>
    <definedName name="pop_25_44_M_2_4" localSheetId="0">#REF!</definedName>
    <definedName name="pop_25_44_M_2_4">#REF!</definedName>
    <definedName name="pop_25_44_M_3" localSheetId="0">#REF!</definedName>
    <definedName name="pop_25_44_M_3">#REF!</definedName>
    <definedName name="pop_25_44_M_4">"#REF!"</definedName>
    <definedName name="pop_25_44_M_5">"#REF!"</definedName>
    <definedName name="pop_25_44_M_6" localSheetId="0">#REF!</definedName>
    <definedName name="pop_25_44_M_6">#REF!</definedName>
    <definedName name="pop_25_44_M_8" localSheetId="0">#REF!</definedName>
    <definedName name="pop_25_44_M_8">#REF!</definedName>
    <definedName name="pop_45_64" localSheetId="0">#REF!</definedName>
    <definedName name="pop_45_64">#REF!</definedName>
    <definedName name="pop_45_64_1">#REF!</definedName>
    <definedName name="pop_45_64_1_1">"#REF!"</definedName>
    <definedName name="pop_45_64_1_2">"#REF!"</definedName>
    <definedName name="pop_45_64_1_3">#N/A</definedName>
    <definedName name="pop_45_64_1_4" localSheetId="0">#REF!</definedName>
    <definedName name="pop_45_64_1_4">#REF!</definedName>
    <definedName name="pop_45_64_2" localSheetId="0">#REF!</definedName>
    <definedName name="pop_45_64_2">#REF!</definedName>
    <definedName name="pop_45_64_2_1">"#REF!"</definedName>
    <definedName name="pop_45_64_2_2">"#REF!"</definedName>
    <definedName name="pop_45_64_2_3">#N/A</definedName>
    <definedName name="pop_45_64_2_4" localSheetId="0">#REF!</definedName>
    <definedName name="pop_45_64_2_4">#REF!</definedName>
    <definedName name="pop_45_64_3" localSheetId="0">#REF!</definedName>
    <definedName name="pop_45_64_3">#REF!</definedName>
    <definedName name="pop_45_64_4">"#REF!"</definedName>
    <definedName name="pop_45_64_5">"#REF!"</definedName>
    <definedName name="pop_45_64_6" localSheetId="0">#REF!</definedName>
    <definedName name="pop_45_64_6">#REF!</definedName>
    <definedName name="pop_45_64_8" localSheetId="0">#REF!</definedName>
    <definedName name="pop_45_64_8">#REF!</definedName>
    <definedName name="pop_5_14" localSheetId="0">#REF!</definedName>
    <definedName name="pop_5_14">#REF!</definedName>
    <definedName name="pop_5_14_1">#REF!</definedName>
    <definedName name="pop_5_14_1_1">"#REF!"</definedName>
    <definedName name="pop_5_14_1_2">"#REF!"</definedName>
    <definedName name="pop_5_14_1_3">#N/A</definedName>
    <definedName name="pop_5_14_1_4" localSheetId="0">#REF!</definedName>
    <definedName name="pop_5_14_1_4">#REF!</definedName>
    <definedName name="pop_5_14_2" localSheetId="0">#REF!</definedName>
    <definedName name="pop_5_14_2">#REF!</definedName>
    <definedName name="pop_5_14_2_1">"#REF!"</definedName>
    <definedName name="pop_5_14_2_2">"#REF!"</definedName>
    <definedName name="pop_5_14_2_3">#N/A</definedName>
    <definedName name="pop_5_14_2_4" localSheetId="0">#REF!</definedName>
    <definedName name="pop_5_14_2_4">#REF!</definedName>
    <definedName name="pop_5_14_3" localSheetId="0">#REF!</definedName>
    <definedName name="pop_5_14_3">#REF!</definedName>
    <definedName name="pop_5_14_4">"#REF!"</definedName>
    <definedName name="pop_5_14_5">"#REF!"</definedName>
    <definedName name="pop_5_14_6" localSheetId="0">#REF!</definedName>
    <definedName name="pop_5_14_6">#REF!</definedName>
    <definedName name="pop_5_14_8" localSheetId="0">#REF!</definedName>
    <definedName name="pop_5_14_8">#REF!</definedName>
    <definedName name="pop_65_74" localSheetId="0">#REF!</definedName>
    <definedName name="pop_65_74">#REF!</definedName>
    <definedName name="pop_65_74_1">#REF!</definedName>
    <definedName name="pop_65_74_1_1">"#REF!"</definedName>
    <definedName name="pop_65_74_1_2">"#REF!"</definedName>
    <definedName name="pop_65_74_1_3">#N/A</definedName>
    <definedName name="pop_65_74_1_4" localSheetId="0">#REF!</definedName>
    <definedName name="pop_65_74_1_4">#REF!</definedName>
    <definedName name="pop_65_74_2" localSheetId="0">#REF!</definedName>
    <definedName name="pop_65_74_2">#REF!</definedName>
    <definedName name="pop_65_74_2_1">"#REF!"</definedName>
    <definedName name="pop_65_74_2_2">"#REF!"</definedName>
    <definedName name="pop_65_74_2_3">#N/A</definedName>
    <definedName name="pop_65_74_2_4" localSheetId="0">#REF!</definedName>
    <definedName name="pop_65_74_2_4">#REF!</definedName>
    <definedName name="pop_65_74_3" localSheetId="0">#REF!</definedName>
    <definedName name="pop_65_74_3">#REF!</definedName>
    <definedName name="pop_65_74_4">"#REF!"</definedName>
    <definedName name="pop_65_74_5">"#REF!"</definedName>
    <definedName name="pop_65_74_6" localSheetId="0">#REF!</definedName>
    <definedName name="pop_65_74_6">#REF!</definedName>
    <definedName name="pop_65_74_8" localSheetId="0">#REF!</definedName>
    <definedName name="pop_65_74_8">#REF!</definedName>
    <definedName name="POP_OSP" localSheetId="0">[71]popolazioni!$J$3:$J$23</definedName>
    <definedName name="POP_OSP">[72]popolazioni!$J$3:$J$23</definedName>
    <definedName name="pop_over_75" localSheetId="0">#REF!</definedName>
    <definedName name="pop_over_75">#REF!</definedName>
    <definedName name="pop_over_75_1" localSheetId="0">#REF!</definedName>
    <definedName name="pop_over_75_1">#REF!</definedName>
    <definedName name="pop_over_75_1_1">"#REF!"</definedName>
    <definedName name="pop_over_75_1_2">"#REF!"</definedName>
    <definedName name="pop_over_75_1_3">#N/A</definedName>
    <definedName name="pop_over_75_1_4" localSheetId="0">#REF!</definedName>
    <definedName name="pop_over_75_1_4">#REF!</definedName>
    <definedName name="pop_over_75_2" localSheetId="0">#REF!</definedName>
    <definedName name="pop_over_75_2">#REF!</definedName>
    <definedName name="pop_over_75_2_1">"#REF!"</definedName>
    <definedName name="pop_over_75_2_2">"#REF!"</definedName>
    <definedName name="pop_over_75_2_3">#N/A</definedName>
    <definedName name="pop_over_75_2_4" localSheetId="0">#REF!</definedName>
    <definedName name="pop_over_75_2_4">#REF!</definedName>
    <definedName name="pop_over_75_3" localSheetId="0">#REF!</definedName>
    <definedName name="pop_over_75_3">#REF!</definedName>
    <definedName name="pop_over_75_4">"#REF!"</definedName>
    <definedName name="pop_over_75_5">"#REF!"</definedName>
    <definedName name="pop_over_75_6" localSheetId="0">#REF!</definedName>
    <definedName name="pop_over_75_6">#REF!</definedName>
    <definedName name="pop_over_75_8" localSheetId="0">#REF!</definedName>
    <definedName name="pop_over_75_8">#REF!</definedName>
    <definedName name="Posizioni">'[73]Posizioni organizzative'!$A$3:$A$12</definedName>
    <definedName name="PosizioniOrganizzative">'[73]Posizioni organizzative'!$A$3:$A$11,'[73]Posizioni organizzative'!$A$12</definedName>
    <definedName name="Posti_Letto_2009_UO" localSheetId="0">#REF!</definedName>
    <definedName name="Posti_Letto_2009_UO">#REF!</definedName>
    <definedName name="PPAGINA_RIFERIMENTO" localSheetId="0">#REF!</definedName>
    <definedName name="PPAGINA_RIFERIMENTO">#REF!</definedName>
    <definedName name="PPAGINA_TIPO" localSheetId="0">#REF!</definedName>
    <definedName name="PPAGINA_TIPO">#REF!</definedName>
    <definedName name="PRESTAZIONI__SOCIALI______________________R64">#REF!</definedName>
    <definedName name="prestfunzed98">#REF!</definedName>
    <definedName name="Privatizz">#REF!</definedName>
    <definedName name="Profiligestionali">'[73]Ana_profili gestionali_old'!$O$5:$O$66</definedName>
    <definedName name="PROSPETTO_DEI_FLUSSI_DI_CASSA" localSheetId="0">#REF!</definedName>
    <definedName name="PROSPETTO_DEI_FLUSSI_DI_CASSA">#REF!</definedName>
    <definedName name="PROSPETTO_DI_ANDAMENTO_DELLE_VENDITE" localSheetId="0">#REF!</definedName>
    <definedName name="PROSPETTO_DI_ANDAMENTO_DELLE_VENDITE">#REF!</definedName>
    <definedName name="pvarPIL00" localSheetId="0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'[63]parametri progr'!$I$16</definedName>
    <definedName name="pvarPIL06" localSheetId="0">'[64]parametri progr'!$J$16</definedName>
    <definedName name="pvarPIL06">'[65]parametri progr'!$J$16</definedName>
    <definedName name="pvarPIL07" localSheetId="0">'[64]parametri progr'!$K$16</definedName>
    <definedName name="pvarPIL07">'[65]parametri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>#REF!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0">#REF!</definedName>
    <definedName name="Q">#REF!</definedName>
    <definedName name="Query" localSheetId="0">#REF!</definedName>
    <definedName name="Query">#REF!</definedName>
    <definedName name="Query_1" localSheetId="0">#REF!</definedName>
    <definedName name="Query_1">#REF!</definedName>
    <definedName name="Query_1_1">"#REF!"</definedName>
    <definedName name="Query_1_2">"#REF!"</definedName>
    <definedName name="Query_1_3">#N/A</definedName>
    <definedName name="Query_1_4" localSheetId="0">#REF!</definedName>
    <definedName name="Query_1_4">#REF!</definedName>
    <definedName name="Query_2" localSheetId="0">#REF!</definedName>
    <definedName name="Query_2">#REF!</definedName>
    <definedName name="Query_2_1">"#REF!"</definedName>
    <definedName name="Query_2_2">"#REF!"</definedName>
    <definedName name="Query_2_3">#N/A</definedName>
    <definedName name="Query_2_4" localSheetId="0">#REF!</definedName>
    <definedName name="Query_2_4">#REF!</definedName>
    <definedName name="Query_3" localSheetId="0">#REF!</definedName>
    <definedName name="Query_3">#REF!</definedName>
    <definedName name="Query_4">"#REF!"</definedName>
    <definedName name="Query_5">"#REF!"</definedName>
    <definedName name="Query_6" localSheetId="0">#REF!</definedName>
    <definedName name="Query_6">#REF!</definedName>
    <definedName name="Query_8" localSheetId="0">#REF!</definedName>
    <definedName name="Query_8">#REF!</definedName>
    <definedName name="Query_CE" localSheetId="0">#REF!</definedName>
    <definedName name="Query_CE">#REF!</definedName>
    <definedName name="QUOTATE">#REF!</definedName>
    <definedName name="QW" localSheetId="0" hidden="1">{#N/A,#N/A,FALSE,"Indice"}</definedName>
    <definedName name="QW" hidden="1">{#N/A,#N/A,FALSE,"Indice"}</definedName>
    <definedName name="R_KF_25">[13]VALORI!$C$36</definedName>
    <definedName name="R_NORM" localSheetId="0">#REF!</definedName>
    <definedName name="R_NORM">#REF!</definedName>
    <definedName name="RAF" localSheetId="0">#REF!</definedName>
    <definedName name="RAF">#REF!</definedName>
    <definedName name="Rapp.Cam._metodi_analitici" localSheetId="0">#REF!</definedName>
    <definedName name="Rapp.Cam._metodi_analitici">#REF!</definedName>
    <definedName name="Rapp_Cam__metodi_analitici">#REF!</definedName>
    <definedName name="rappirccs98">#REF!</definedName>
    <definedName name="Rapporti_di_cambio">#REF!</definedName>
    <definedName name="rappusl98">#REF!</definedName>
    <definedName name="Rating">#REF!</definedName>
    <definedName name="RecFinal">[29]WorkCap!$C$31:$AR$31</definedName>
    <definedName name="Reddituale" localSheetId="0">#REF!</definedName>
    <definedName name="Reddituale">#REF!</definedName>
    <definedName name="REGIONI" localSheetId="0">[74]System_Tabs!$G$45:$G$70</definedName>
    <definedName name="REGIONI">[75]System_Tabs!$G$45:$G$70</definedName>
    <definedName name="REGIONI_8" localSheetId="0">[76]System_Tabs!$G$45:$G$70</definedName>
    <definedName name="REGIONI_8">[77]System_Tabs!$G$45:$G$70</definedName>
    <definedName name="regola1">'[78]Quadro macro'!$C$12</definedName>
    <definedName name="Rend_Fin" localSheetId="0">#REF!</definedName>
    <definedName name="Rend_Fin">#REF!</definedName>
    <definedName name="Reparti" localSheetId="0">#REF!</definedName>
    <definedName name="Reparti">#REF!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0">#REF!</definedName>
    <definedName name="Rett_cont">#REF!</definedName>
    <definedName name="Revenues">[57]Newco!$E$8:$AN$8</definedName>
    <definedName name="RISULTATI" localSheetId="0">#REF!</definedName>
    <definedName name="RISULTATI">#REF!</definedName>
    <definedName name="S" localSheetId="0">#REF!</definedName>
    <definedName name="S">#REF!</definedName>
    <definedName name="S_01" localSheetId="0">[79]Menù!#REF!</definedName>
    <definedName name="S_01">[79]Menù!#REF!</definedName>
    <definedName name="S_02" localSheetId="0">[79]Menù!#REF!</definedName>
    <definedName name="S_02">[79]Menù!#REF!</definedName>
    <definedName name="S_03" localSheetId="0">[79]Menù!#REF!</definedName>
    <definedName name="S_03">[79]Menù!#REF!</definedName>
    <definedName name="S_04" localSheetId="0">[79]Menù!#REF!</definedName>
    <definedName name="S_04">[79]Menù!#REF!</definedName>
    <definedName name="S_05" localSheetId="0">#REF!</definedName>
    <definedName name="S_05">#REF!</definedName>
    <definedName name="S_06" localSheetId="0">#REF!</definedName>
    <definedName name="S_06">#REF!</definedName>
    <definedName name="S_07" localSheetId="0">#REF!</definedName>
    <definedName name="S_07">#REF!</definedName>
    <definedName name="S_08">#REF!</definedName>
    <definedName name="S_09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cadenze" localSheetId="0">#REF!</definedName>
    <definedName name="Scadenze">#REF!</definedName>
    <definedName name="SCQ" localSheetId="0">#REF!</definedName>
    <definedName name="SCQ">#REF!</definedName>
    <definedName name="se" localSheetId="0">{#N/A,#N/A,FALSE,"B3";#N/A,#N/A,FALSE,"B2";#N/A,#N/A,FALSE,"B1"}</definedName>
    <definedName name="se">{#N/A,#N/A,FALSE,"B3";#N/A,#N/A,FALSE,"B2";#N/A,#N/A,FALSE,"B1"}</definedName>
    <definedName name="sis">#REF!</definedName>
    <definedName name="SP_Att_CEE" localSheetId="0">#REF!</definedName>
    <definedName name="SP_Att_CEE">#REF!</definedName>
    <definedName name="SP_Att_Ric" localSheetId="0">[30]SP_RICL!$B$4:$L$60</definedName>
    <definedName name="SP_Att_Ric">[31]SP_RICL!$B$4:$L$60</definedName>
    <definedName name="SP_Pass_CEE" localSheetId="0">#REF!</definedName>
    <definedName name="SP_Pass_CEE">#REF!</definedName>
    <definedName name="SP_Pass_Ric" localSheetId="0">[30]SP_RICL!$B$62:$L$107</definedName>
    <definedName name="SP_Pass_Ric">[31]SP_RICL!$B$62:$L$107</definedName>
    <definedName name="SP_storici" localSheetId="0">#REF!</definedName>
    <definedName name="SP_storici">#REF!</definedName>
    <definedName name="sq" localSheetId="0" hidden="1">{#N/A,#N/A,FALSE,"Indice"}</definedName>
    <definedName name="sq" hidden="1">{#N/A,#N/A,FALSE,"Indice"}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s" localSheetId="0">#REF!</definedName>
    <definedName name="ssssss">#REF!</definedName>
    <definedName name="stampa" localSheetId="0">[19]!stampa</definedName>
    <definedName name="stampa">[20]!stampa</definedName>
    <definedName name="stampa_c" localSheetId="0">[19]!stampa_c</definedName>
    <definedName name="stampa_c">[20]!stampa_c</definedName>
    <definedName name="Stampa_Carrara" localSheetId="0">[19]!Stampa_Carrara</definedName>
    <definedName name="Stampa_Carrara">[20]!Stampa_Carrara</definedName>
    <definedName name="stampa_r" localSheetId="0">[19]!stampa_r</definedName>
    <definedName name="stampa_r">[20]!stampa_r</definedName>
    <definedName name="STAND" localSheetId="0">#REF!</definedName>
    <definedName name="STAND">#REF!</definedName>
    <definedName name="STATO_PATRIMONIALE" localSheetId="0">#REF!</definedName>
    <definedName name="STATO_PATRIMONIALE">#REF!</definedName>
    <definedName name="stima96" localSheetId="0">#REF!</definedName>
    <definedName name="stima96">#REF!</definedName>
    <definedName name="Struttura_Lea">#REF!</definedName>
    <definedName name="Struttura_Lea_1">#REF!</definedName>
    <definedName name="Struttura_Lea_1_1">"#REF!"</definedName>
    <definedName name="Struttura_Lea_1_2">"#REF!"</definedName>
    <definedName name="Struttura_Lea_1_3">#N/A</definedName>
    <definedName name="Struttura_Lea_1_4" localSheetId="0">#REF!</definedName>
    <definedName name="Struttura_Lea_1_4">#REF!</definedName>
    <definedName name="Struttura_Lea_2" localSheetId="0">#REF!</definedName>
    <definedName name="Struttura_Lea_2">#REF!</definedName>
    <definedName name="Struttura_Lea_2_1">"#REF!"</definedName>
    <definedName name="Struttura_Lea_2_2">"#REF!"</definedName>
    <definedName name="Struttura_Lea_2_3">#N/A</definedName>
    <definedName name="Struttura_Lea_2_4" localSheetId="0">#REF!</definedName>
    <definedName name="Struttura_Lea_2_4">#REF!</definedName>
    <definedName name="Struttura_Lea_3" localSheetId="0">#REF!</definedName>
    <definedName name="Struttura_Lea_3">#REF!</definedName>
    <definedName name="Struttura_Lea_4">"#REF!"</definedName>
    <definedName name="Struttura_Lea_5">"#REF!"</definedName>
    <definedName name="Struttura_Lea_6" localSheetId="0">#REF!</definedName>
    <definedName name="Struttura_Lea_6">#REF!</definedName>
    <definedName name="Struttura_Lea_8" localSheetId="0">#REF!</definedName>
    <definedName name="Struttura_Lea_8">#REF!</definedName>
    <definedName name="STRUTTURE" localSheetId="0">[40]Tabelle!$I$21:$I$44</definedName>
    <definedName name="STRUTTURE">[41]Tabelle!$I$21:$I$44</definedName>
    <definedName name="STRUTTURE_8" localSheetId="0">#REF!</definedName>
    <definedName name="STRUTTURE_8">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0">#REF!</definedName>
    <definedName name="T">#REF!</definedName>
    <definedName name="Tab" localSheetId="0">#REF!</definedName>
    <definedName name="Tab">#REF!</definedName>
    <definedName name="Tab_Comuni" localSheetId="0">#REF!</definedName>
    <definedName name="Tab_Comuni">#REF!</definedName>
    <definedName name="Tab_Comuni_1">#REF!</definedName>
    <definedName name="Tab_Comuni_1_1">"#REF!"</definedName>
    <definedName name="Tab_Comuni_1_2">"#REF!"</definedName>
    <definedName name="Tab_Comuni_1_3">#N/A</definedName>
    <definedName name="Tab_Comuni_1_4" localSheetId="0">#REF!</definedName>
    <definedName name="Tab_Comuni_1_4">#REF!</definedName>
    <definedName name="Tab_Comuni_2" localSheetId="0">#REF!</definedName>
    <definedName name="Tab_Comuni_2">#REF!</definedName>
    <definedName name="Tab_Comuni_2_1">"#REF!"</definedName>
    <definedName name="Tab_Comuni_2_2">"#REF!"</definedName>
    <definedName name="Tab_Comuni_2_3">#N/A</definedName>
    <definedName name="Tab_Comuni_2_4" localSheetId="0">#REF!</definedName>
    <definedName name="Tab_Comuni_2_4">#REF!</definedName>
    <definedName name="Tab_Comuni_3" localSheetId="0">#REF!</definedName>
    <definedName name="Tab_Comuni_3">#REF!</definedName>
    <definedName name="Tab_Comuni_4">"#REF!"</definedName>
    <definedName name="Tab_Comuni_5">"#REF!"</definedName>
    <definedName name="Tab_Comuni_6" localSheetId="0">#REF!</definedName>
    <definedName name="Tab_Comuni_6">#REF!</definedName>
    <definedName name="Tab_Comuni_8" localSheetId="0">#REF!</definedName>
    <definedName name="Tab_Comuni_8">#REF!</definedName>
    <definedName name="Tabella" localSheetId="0">#REF!</definedName>
    <definedName name="Tabella">#REF!</definedName>
    <definedName name="Tabella_A_per_D1_2">#REF!</definedName>
    <definedName name="tadAcqBen00" localSheetId="0">'[24]Quadro tendenziale 28-6-2005'!#REF!</definedName>
    <definedName name="tadAcqBen00">'[25]Quadro tendenziale 28-6-2005'!#REF!</definedName>
    <definedName name="tadAcqBen01" localSheetId="0">'[24]Quadro tendenziale 28-6-2005'!#REF!</definedName>
    <definedName name="tadAcqBen01">'[25]Quadro tendenziale 28-6-2005'!#REF!</definedName>
    <definedName name="tadAcqBen02" localSheetId="0">'[24]Quadro tendenziale 28-6-2005'!#REF!</definedName>
    <definedName name="tadAcqBen02">'[25]Quadro tendenziale 28-6-2005'!#REF!</definedName>
    <definedName name="tadAcqBen03" localSheetId="0">'[24]Quadro tendenziale 28-6-2005'!#REF!</definedName>
    <definedName name="tadAcqBen03">'[25]Quadro tendenziale 28-6-2005'!#REF!</definedName>
    <definedName name="tadAcqBen04" localSheetId="0">'[24]Quadro tendenziale 28-6-2005'!#REF!</definedName>
    <definedName name="tadAcqBen04">'[25]Quadro tendenziale 28-6-2005'!#REF!</definedName>
    <definedName name="tadAcqBen05" localSheetId="0">'[24]Quadro tendenziale 28-6-2005'!#REF!</definedName>
    <definedName name="tadAcqBen05">'[25]Quadro tendenziale 28-6-2005'!#REF!</definedName>
    <definedName name="tadAcqBen06" localSheetId="0">'[24]Quadro tendenziale 28-6-2005'!#REF!</definedName>
    <definedName name="tadAcqBen06">'[25]Quadro tendenziale 28-6-2005'!#REF!</definedName>
    <definedName name="tadAcqBen07" localSheetId="0">'[24]Quadro tendenziale 28-6-2005'!#REF!</definedName>
    <definedName name="tadAcqBen07">'[25]Quadro tendenziale 28-6-2005'!#REF!</definedName>
    <definedName name="tadAcqBen08" localSheetId="0">'[24]Quadro tendenziale 28-6-2005'!#REF!</definedName>
    <definedName name="tadAcqBen08">'[25]Quadro tendenziale 28-6-2005'!#REF!</definedName>
    <definedName name="tadAltrEnti00" localSheetId="0">'[24]Quadro tendenziale 28-6-2005'!#REF!</definedName>
    <definedName name="tadAltrEnti00">'[25]Quadro tendenziale 28-6-2005'!#REF!</definedName>
    <definedName name="tadAltrEnti01" localSheetId="0">'[24]Quadro tendenziale 28-6-2005'!#REF!</definedName>
    <definedName name="tadAltrEnti01">'[25]Quadro tendenziale 28-6-2005'!#REF!</definedName>
    <definedName name="tadAltrEnti02" localSheetId="0">'[24]Quadro tendenziale 28-6-2005'!#REF!</definedName>
    <definedName name="tadAltrEnti02">'[25]Quadro tendenziale 28-6-2005'!#REF!</definedName>
    <definedName name="tadAltrEnti03" localSheetId="0">'[24]Quadro tendenziale 28-6-2005'!#REF!</definedName>
    <definedName name="tadAltrEnti03">'[25]Quadro tendenziale 28-6-2005'!#REF!</definedName>
    <definedName name="tadAltrEnti04" localSheetId="0">'[24]Quadro tendenziale 28-6-2005'!#REF!</definedName>
    <definedName name="tadAltrEnti04">'[25]Quadro tendenziale 28-6-2005'!#REF!</definedName>
    <definedName name="tadAltrEnti05" localSheetId="0">'[24]Quadro tendenziale 28-6-2005'!#REF!</definedName>
    <definedName name="tadAltrEnti05">'[25]Quadro tendenziale 28-6-2005'!#REF!</definedName>
    <definedName name="tadAltrEnti06" localSheetId="0">'[24]Quadro tendenziale 28-6-2005'!#REF!</definedName>
    <definedName name="tadAltrEnti06">'[25]Quadro tendenziale 28-6-2005'!#REF!</definedName>
    <definedName name="tadAltrEnti07" localSheetId="0">'[24]Quadro tendenziale 28-6-2005'!#REF!</definedName>
    <definedName name="tadAltrEnti07">'[25]Quadro tendenziale 28-6-2005'!#REF!</definedName>
    <definedName name="tadAltrEnti08" localSheetId="0">'[24]Quadro tendenziale 28-6-2005'!#REF!</definedName>
    <definedName name="tadAltrEnti08">'[25]Quadro tendenziale 28-6-2005'!#REF!</definedName>
    <definedName name="tadAltrServ00" localSheetId="0">'[24]Quadro tendenziale 28-6-2005'!#REF!</definedName>
    <definedName name="tadAltrServ00">'[25]Quadro tendenziale 28-6-2005'!#REF!</definedName>
    <definedName name="tadAltrServ01" localSheetId="0">'[24]Quadro tendenziale 28-6-2005'!#REF!</definedName>
    <definedName name="tadAltrServ01">'[25]Quadro tendenziale 28-6-2005'!#REF!</definedName>
    <definedName name="tadAltrServ02" localSheetId="0">'[24]Quadro tendenziale 28-6-2005'!#REF!</definedName>
    <definedName name="tadAltrServ02">'[25]Quadro tendenziale 28-6-2005'!#REF!</definedName>
    <definedName name="tadAltrServ03" localSheetId="0">'[24]Quadro tendenziale 28-6-2005'!#REF!</definedName>
    <definedName name="tadAltrServ03">'[25]Quadro tendenziale 28-6-2005'!#REF!</definedName>
    <definedName name="tadAltrServ04" localSheetId="0">'[24]Quadro tendenziale 28-6-2005'!#REF!</definedName>
    <definedName name="tadAltrServ04">'[25]Quadro tendenziale 28-6-2005'!#REF!</definedName>
    <definedName name="tadAltrServ05" localSheetId="0">'[24]Quadro tendenziale 28-6-2005'!#REF!</definedName>
    <definedName name="tadAltrServ05">'[25]Quadro tendenziale 28-6-2005'!#REF!</definedName>
    <definedName name="tadAltrServ06" localSheetId="0">'[24]Quadro tendenziale 28-6-2005'!#REF!</definedName>
    <definedName name="tadAltrServ06">'[25]Quadro tendenziale 28-6-2005'!#REF!</definedName>
    <definedName name="tadAltrServ07" localSheetId="0">'[24]Quadro tendenziale 28-6-2005'!#REF!</definedName>
    <definedName name="tadAltrServ07">'[25]Quadro tendenziale 28-6-2005'!#REF!</definedName>
    <definedName name="tadAltrServ08" localSheetId="0">'[24]Quadro tendenziale 28-6-2005'!#REF!</definedName>
    <definedName name="tadAltrServ08">'[25]Quadro tendenziale 28-6-2005'!#REF!</definedName>
    <definedName name="tadAmmGen00" localSheetId="0">'[24]Quadro tendenziale 28-6-2005'!#REF!</definedName>
    <definedName name="tadAmmGen00">'[25]Quadro tendenziale 28-6-2005'!#REF!</definedName>
    <definedName name="tadAmmGen01" localSheetId="0">'[24]Quadro tendenziale 28-6-2005'!#REF!</definedName>
    <definedName name="tadAmmGen01">'[25]Quadro tendenziale 28-6-2005'!#REF!</definedName>
    <definedName name="tadAmmGen02" localSheetId="0">'[24]Quadro tendenziale 28-6-2005'!#REF!</definedName>
    <definedName name="tadAmmGen02">'[25]Quadro tendenziale 28-6-2005'!#REF!</definedName>
    <definedName name="tadAmmGen03" localSheetId="0">'[24]Quadro tendenziale 28-6-2005'!#REF!</definedName>
    <definedName name="tadAmmGen03">'[25]Quadro tendenziale 28-6-2005'!#REF!</definedName>
    <definedName name="tadAmmGen04" localSheetId="0">'[24]Quadro tendenziale 28-6-2005'!#REF!</definedName>
    <definedName name="tadAmmGen04">'[25]Quadro tendenziale 28-6-2005'!#REF!</definedName>
    <definedName name="tadAmmGen05" localSheetId="0">'[24]Quadro tendenziale 28-6-2005'!#REF!</definedName>
    <definedName name="tadAmmGen05">'[25]Quadro tendenziale 28-6-2005'!#REF!</definedName>
    <definedName name="tadAmmGen06" localSheetId="0">'[24]Quadro tendenziale 28-6-2005'!#REF!</definedName>
    <definedName name="tadAmmGen06">'[25]Quadro tendenziale 28-6-2005'!#REF!</definedName>
    <definedName name="tadAmmGen07" localSheetId="0">'[24]Quadro tendenziale 28-6-2005'!#REF!</definedName>
    <definedName name="tadAmmGen07">'[25]Quadro tendenziale 28-6-2005'!#REF!</definedName>
    <definedName name="tadAmmGen08" localSheetId="0">'[24]Quadro tendenziale 28-6-2005'!#REF!</definedName>
    <definedName name="tadAmmGen08">'[25]Quadro tendenziale 28-6-2005'!#REF!</definedName>
    <definedName name="tadExtrFsn00" localSheetId="0">'[24]Quadro tendenziale 28-6-2005'!#REF!</definedName>
    <definedName name="tadExtrFsn00">'[25]Quadro tendenziale 28-6-2005'!#REF!</definedName>
    <definedName name="tadExtrFsn01" localSheetId="0">'[24]Quadro tendenziale 28-6-2005'!#REF!</definedName>
    <definedName name="tadExtrFsn01">'[25]Quadro tendenziale 28-6-2005'!#REF!</definedName>
    <definedName name="tadExtrFsn02" localSheetId="0">'[24]Quadro tendenziale 28-6-2005'!#REF!</definedName>
    <definedName name="tadExtrFsn02">'[25]Quadro tendenziale 28-6-2005'!#REF!</definedName>
    <definedName name="tadExtrFsn03" localSheetId="0">'[24]Quadro tendenziale 28-6-2005'!#REF!</definedName>
    <definedName name="tadExtrFsn03">'[25]Quadro tendenziale 28-6-2005'!#REF!</definedName>
    <definedName name="tadExtrFsn04" localSheetId="0">'[24]Quadro tendenziale 28-6-2005'!#REF!</definedName>
    <definedName name="tadExtrFsn04">'[25]Quadro tendenziale 28-6-2005'!#REF!</definedName>
    <definedName name="tadExtrFsn05" localSheetId="0">'[24]Quadro tendenziale 28-6-2005'!#REF!</definedName>
    <definedName name="tadExtrFsn05">'[25]Quadro tendenziale 28-6-2005'!#REF!</definedName>
    <definedName name="tadExtrFsn06" localSheetId="0">'[24]Quadro tendenziale 28-6-2005'!#REF!</definedName>
    <definedName name="tadExtrFsn06">'[25]Quadro tendenziale 28-6-2005'!#REF!</definedName>
    <definedName name="tadExtrFsn07" localSheetId="0">'[24]Quadro tendenziale 28-6-2005'!#REF!</definedName>
    <definedName name="tadExtrFsn07">'[25]Quadro tendenziale 28-6-2005'!#REF!</definedName>
    <definedName name="tadExtrFsn08" localSheetId="0">'[24]Quadro tendenziale 28-6-2005'!#REF!</definedName>
    <definedName name="tadExtrFsn08">'[25]Quadro tendenziale 28-6-2005'!#REF!</definedName>
    <definedName name="tadImpTax00" localSheetId="0">'[24]Quadro tendenziale 28-6-2005'!#REF!</definedName>
    <definedName name="tadImpTax00">'[25]Quadro tendenziale 28-6-2005'!#REF!</definedName>
    <definedName name="tadImpTax01" localSheetId="0">'[24]Quadro tendenziale 28-6-2005'!#REF!</definedName>
    <definedName name="tadImpTax01">'[25]Quadro tendenziale 28-6-2005'!#REF!</definedName>
    <definedName name="tadImpTax02" localSheetId="0">'[24]Quadro tendenziale 28-6-2005'!#REF!</definedName>
    <definedName name="tadImpTax02">'[25]Quadro tendenziale 28-6-2005'!#REF!</definedName>
    <definedName name="tadImpTax03" localSheetId="0">'[24]Quadro tendenziale 28-6-2005'!#REF!</definedName>
    <definedName name="tadImpTax03">'[25]Quadro tendenziale 28-6-2005'!#REF!</definedName>
    <definedName name="tadImpTax04" localSheetId="0">'[24]Quadro tendenziale 28-6-2005'!#REF!</definedName>
    <definedName name="tadImpTax04">'[25]Quadro tendenziale 28-6-2005'!#REF!</definedName>
    <definedName name="tadImpTax05" localSheetId="0">'[24]Quadro tendenziale 28-6-2005'!#REF!</definedName>
    <definedName name="tadImpTax05">'[25]Quadro tendenziale 28-6-2005'!#REF!</definedName>
    <definedName name="tadImpTax06" localSheetId="0">'[24]Quadro tendenziale 28-6-2005'!#REF!</definedName>
    <definedName name="tadImpTax06">'[25]Quadro tendenziale 28-6-2005'!#REF!</definedName>
    <definedName name="tadImpTax07" localSheetId="0">'[24]Quadro tendenziale 28-6-2005'!#REF!</definedName>
    <definedName name="tadImpTax07">'[25]Quadro tendenziale 28-6-2005'!#REF!</definedName>
    <definedName name="tadImpTax08" localSheetId="0">'[24]Quadro tendenziale 28-6-2005'!#REF!</definedName>
    <definedName name="tadImpTax08">'[25]Quadro tendenziale 28-6-2005'!#REF!</definedName>
    <definedName name="tadIrcss00" localSheetId="0">'[24]Quadro tendenziale 28-6-2005'!#REF!</definedName>
    <definedName name="tadIrcss00">'[25]Quadro tendenziale 28-6-2005'!#REF!</definedName>
    <definedName name="tadIrcss01" localSheetId="0">'[24]Quadro tendenziale 28-6-2005'!#REF!</definedName>
    <definedName name="tadIrcss01">'[25]Quadro tendenziale 28-6-2005'!#REF!</definedName>
    <definedName name="tadIrcss02" localSheetId="0">'[24]Quadro tendenziale 28-6-2005'!#REF!</definedName>
    <definedName name="tadIrcss02">'[25]Quadro tendenziale 28-6-2005'!#REF!</definedName>
    <definedName name="tadIrcss03" localSheetId="0">'[24]Quadro tendenziale 28-6-2005'!#REF!</definedName>
    <definedName name="tadIrcss03">'[25]Quadro tendenziale 28-6-2005'!#REF!</definedName>
    <definedName name="tadIrcss04" localSheetId="0">'[24]Quadro tendenziale 28-6-2005'!#REF!</definedName>
    <definedName name="tadIrcss04">'[25]Quadro tendenziale 28-6-2005'!#REF!</definedName>
    <definedName name="tadIrcss05" localSheetId="0">'[24]Quadro tendenziale 28-6-2005'!#REF!</definedName>
    <definedName name="tadIrcss05">'[25]Quadro tendenziale 28-6-2005'!#REF!</definedName>
    <definedName name="tadIrcss06" localSheetId="0">'[24]Quadro tendenziale 28-6-2005'!#REF!</definedName>
    <definedName name="tadIrcss06">'[25]Quadro tendenziale 28-6-2005'!#REF!</definedName>
    <definedName name="tadIrcss07" localSheetId="0">'[24]Quadro tendenziale 28-6-2005'!#REF!</definedName>
    <definedName name="tadIrcss07">'[25]Quadro tendenziale 28-6-2005'!#REF!</definedName>
    <definedName name="tadIrcss08" localSheetId="0">'[24]Quadro tendenziale 28-6-2005'!#REF!</definedName>
    <definedName name="tadIrcss08">'[25]Quadro tendenziale 28-6-2005'!#REF!</definedName>
    <definedName name="tadManutenz00" localSheetId="0">'[24]Quadro tendenziale 28-6-2005'!#REF!</definedName>
    <definedName name="tadManutenz00">'[25]Quadro tendenziale 28-6-2005'!#REF!</definedName>
    <definedName name="tadManutenz01" localSheetId="0">'[24]Quadro tendenziale 28-6-2005'!#REF!</definedName>
    <definedName name="tadManutenz01">'[25]Quadro tendenziale 28-6-2005'!#REF!</definedName>
    <definedName name="tadManutenz02" localSheetId="0">'[24]Quadro tendenziale 28-6-2005'!#REF!</definedName>
    <definedName name="tadManutenz02">'[25]Quadro tendenziale 28-6-2005'!#REF!</definedName>
    <definedName name="tadManutenz03" localSheetId="0">'[24]Quadro tendenziale 28-6-2005'!#REF!</definedName>
    <definedName name="tadManutenz03">'[25]Quadro tendenziale 28-6-2005'!#REF!</definedName>
    <definedName name="tadManutenz04" localSheetId="0">'[24]Quadro tendenziale 28-6-2005'!#REF!</definedName>
    <definedName name="tadManutenz04">'[25]Quadro tendenziale 28-6-2005'!#REF!</definedName>
    <definedName name="tadManutenz05" localSheetId="0">'[24]Quadro tendenziale 28-6-2005'!#REF!</definedName>
    <definedName name="tadManutenz05">'[25]Quadro tendenziale 28-6-2005'!#REF!</definedName>
    <definedName name="tadManutenz06" localSheetId="0">'[24]Quadro tendenziale 28-6-2005'!#REF!</definedName>
    <definedName name="tadManutenz06">'[25]Quadro tendenziale 28-6-2005'!#REF!</definedName>
    <definedName name="tadManutenz07" localSheetId="0">'[24]Quadro tendenziale 28-6-2005'!#REF!</definedName>
    <definedName name="tadManutenz07">'[25]Quadro tendenziale 28-6-2005'!#REF!</definedName>
    <definedName name="tadManutenz08" localSheetId="0">'[24]Quadro tendenziale 28-6-2005'!#REF!</definedName>
    <definedName name="tadManutenz08">'[25]Quadro tendenziale 28-6-2005'!#REF!</definedName>
    <definedName name="tadmedgen00" localSheetId="0">'[24]Quadro tendenziale 28-6-2005'!#REF!</definedName>
    <definedName name="tadmedgen00">'[25]Quadro tendenziale 28-6-2005'!#REF!</definedName>
    <definedName name="tadmedgen01" localSheetId="0">'[24]Quadro tendenziale 28-6-2005'!#REF!</definedName>
    <definedName name="tadmedgen01">'[25]Quadro tendenziale 28-6-2005'!#REF!</definedName>
    <definedName name="tadmedgen02" localSheetId="0">'[24]Quadro tendenziale 28-6-2005'!#REF!</definedName>
    <definedName name="tadmedgen02">'[25]Quadro tendenziale 28-6-2005'!#REF!</definedName>
    <definedName name="tadmedgen03" localSheetId="0">'[24]Quadro tendenziale 28-6-2005'!#REF!</definedName>
    <definedName name="tadmedgen03">'[25]Quadro tendenziale 28-6-2005'!#REF!</definedName>
    <definedName name="tadmedgen04" localSheetId="0">'[24]Quadro tendenziale 28-6-2005'!#REF!</definedName>
    <definedName name="tadmedgen04">'[25]Quadro tendenziale 28-6-2005'!#REF!</definedName>
    <definedName name="tadmedgen05" localSheetId="0">'[24]Quadro tendenziale 28-6-2005'!#REF!</definedName>
    <definedName name="tadmedgen05">'[25]Quadro tendenziale 28-6-2005'!#REF!</definedName>
    <definedName name="tadmedgen06" localSheetId="0">'[24]Quadro tendenziale 28-6-2005'!#REF!</definedName>
    <definedName name="tadmedgen06">'[25]Quadro tendenziale 28-6-2005'!#REF!</definedName>
    <definedName name="tadmedgen07" localSheetId="0">'[24]Quadro tendenziale 28-6-2005'!#REF!</definedName>
    <definedName name="tadmedgen07">'[25]Quadro tendenziale 28-6-2005'!#REF!</definedName>
    <definedName name="tadmedgen08" localSheetId="0">'[24]Quadro tendenziale 28-6-2005'!#REF!</definedName>
    <definedName name="tadmedgen08">'[25]Quadro tendenziale 28-6-2005'!#REF!</definedName>
    <definedName name="tadOnFin00" localSheetId="0">'[24]Quadro tendenziale 28-6-2005'!#REF!</definedName>
    <definedName name="tadOnFin00">'[25]Quadro tendenziale 28-6-2005'!#REF!</definedName>
    <definedName name="tadOnFin01" localSheetId="0">'[24]Quadro tendenziale 28-6-2005'!#REF!</definedName>
    <definedName name="tadOnFin01">'[25]Quadro tendenziale 28-6-2005'!#REF!</definedName>
    <definedName name="tadOnFin02" localSheetId="0">'[24]Quadro tendenziale 28-6-2005'!#REF!</definedName>
    <definedName name="tadOnFin02">'[25]Quadro tendenziale 28-6-2005'!#REF!</definedName>
    <definedName name="tadOnFin03" localSheetId="0">'[24]Quadro tendenziale 28-6-2005'!#REF!</definedName>
    <definedName name="tadOnFin03">'[25]Quadro tendenziale 28-6-2005'!#REF!</definedName>
    <definedName name="tadOnFin04" localSheetId="0">'[24]Quadro tendenziale 28-6-2005'!#REF!</definedName>
    <definedName name="tadOnFin04">'[25]Quadro tendenziale 28-6-2005'!#REF!</definedName>
    <definedName name="tadOnFin05" localSheetId="0">'[24]Quadro tendenziale 28-6-2005'!#REF!</definedName>
    <definedName name="tadOnFin05">'[25]Quadro tendenziale 28-6-2005'!#REF!</definedName>
    <definedName name="tadOnFin06" localSheetId="0">'[24]Quadro tendenziale 28-6-2005'!#REF!</definedName>
    <definedName name="tadOnFin06">'[25]Quadro tendenziale 28-6-2005'!#REF!</definedName>
    <definedName name="tadOnFin07" localSheetId="0">'[24]Quadro tendenziale 28-6-2005'!#REF!</definedName>
    <definedName name="tadOnFin07">'[25]Quadro tendenziale 28-6-2005'!#REF!</definedName>
    <definedName name="tadOnFin08" localSheetId="0">'[24]Quadro tendenziale 28-6-2005'!#REF!</definedName>
    <definedName name="tadOnFin08">'[25]Quadro tendenziale 28-6-2005'!#REF!</definedName>
    <definedName name="tadOspPriv00" localSheetId="0">'[24]Quadro tendenziale 28-6-2005'!#REF!</definedName>
    <definedName name="tadOspPriv00">'[25]Quadro tendenziale 28-6-2005'!#REF!</definedName>
    <definedName name="tadOspPriv01" localSheetId="0">'[24]Quadro tendenziale 28-6-2005'!#REF!</definedName>
    <definedName name="tadOspPriv01">'[25]Quadro tendenziale 28-6-2005'!#REF!</definedName>
    <definedName name="tadOspPriv02" localSheetId="0">'[24]Quadro tendenziale 28-6-2005'!#REF!</definedName>
    <definedName name="tadOspPriv02">'[25]Quadro tendenziale 28-6-2005'!#REF!</definedName>
    <definedName name="tadOspPriv03" localSheetId="0">'[24]Quadro tendenziale 28-6-2005'!#REF!</definedName>
    <definedName name="tadOspPriv03">'[25]Quadro tendenziale 28-6-2005'!#REF!</definedName>
    <definedName name="tadOspPriv04" localSheetId="0">'[24]Quadro tendenziale 28-6-2005'!#REF!</definedName>
    <definedName name="tadOspPriv04">'[25]Quadro tendenziale 28-6-2005'!#REF!</definedName>
    <definedName name="tadOspPriv05" localSheetId="0">'[24]Quadro tendenziale 28-6-2005'!#REF!</definedName>
    <definedName name="tadOspPriv05">'[25]Quadro tendenziale 28-6-2005'!#REF!</definedName>
    <definedName name="tadOspPriv06" localSheetId="0">'[24]Quadro tendenziale 28-6-2005'!#REF!</definedName>
    <definedName name="tadOspPriv06">'[25]Quadro tendenziale 28-6-2005'!#REF!</definedName>
    <definedName name="tadOspPriv07" localSheetId="0">'[24]Quadro tendenziale 28-6-2005'!#REF!</definedName>
    <definedName name="tadOspPriv07">'[25]Quadro tendenziale 28-6-2005'!#REF!</definedName>
    <definedName name="tadOspPriv08" localSheetId="0">'[24]Quadro tendenziale 28-6-2005'!#REF!</definedName>
    <definedName name="tadOspPriv08">'[25]Quadro tendenziale 28-6-2005'!#REF!</definedName>
    <definedName name="tadOspPubb00" localSheetId="0">'[24]Quadro tendenziale 28-6-2005'!#REF!</definedName>
    <definedName name="tadOspPubb00">'[25]Quadro tendenziale 28-6-2005'!#REF!</definedName>
    <definedName name="tadOspPubb01" localSheetId="0">'[24]Quadro tendenziale 28-6-2005'!#REF!</definedName>
    <definedName name="tadOspPubb01">'[25]Quadro tendenziale 28-6-2005'!#REF!</definedName>
    <definedName name="tadOspPubb02" localSheetId="0">'[24]Quadro tendenziale 28-6-2005'!#REF!</definedName>
    <definedName name="tadOspPubb02">'[25]Quadro tendenziale 28-6-2005'!#REF!</definedName>
    <definedName name="tadOspPubb03" localSheetId="0">'[24]Quadro tendenziale 28-6-2005'!#REF!</definedName>
    <definedName name="tadOspPubb03">'[25]Quadro tendenziale 28-6-2005'!#REF!</definedName>
    <definedName name="tadOspPubb04" localSheetId="0">'[24]Quadro tendenziale 28-6-2005'!#REF!</definedName>
    <definedName name="tadOspPubb04">'[25]Quadro tendenziale 28-6-2005'!#REF!</definedName>
    <definedName name="tadOspPubb05" localSheetId="0">'[24]Quadro tendenziale 28-6-2005'!#REF!</definedName>
    <definedName name="tadOspPubb05">'[25]Quadro tendenziale 28-6-2005'!#REF!</definedName>
    <definedName name="tadOspPubb06" localSheetId="0">'[24]Quadro tendenziale 28-6-2005'!#REF!</definedName>
    <definedName name="tadOspPubb06">'[25]Quadro tendenziale 28-6-2005'!#REF!</definedName>
    <definedName name="tadOspPubb07" localSheetId="0">'[24]Quadro tendenziale 28-6-2005'!#REF!</definedName>
    <definedName name="tadOspPubb07">'[25]Quadro tendenziale 28-6-2005'!#REF!</definedName>
    <definedName name="tadOspPubb08" localSheetId="0">'[24]Quadro tendenziale 28-6-2005'!#REF!</definedName>
    <definedName name="tadOspPubb08">'[25]Quadro tendenziale 28-6-2005'!#REF!</definedName>
    <definedName name="tadServApp00" localSheetId="0">'[24]Quadro tendenziale 28-6-2005'!#REF!</definedName>
    <definedName name="tadServApp00">'[25]Quadro tendenziale 28-6-2005'!#REF!</definedName>
    <definedName name="tadServApp01" localSheetId="0">'[24]Quadro tendenziale 28-6-2005'!#REF!</definedName>
    <definedName name="tadServApp01">'[25]Quadro tendenziale 28-6-2005'!#REF!</definedName>
    <definedName name="tadServApp02" localSheetId="0">'[24]Quadro tendenziale 28-6-2005'!#REF!</definedName>
    <definedName name="tadServApp02">'[25]Quadro tendenziale 28-6-2005'!#REF!</definedName>
    <definedName name="tadServApp03" localSheetId="0">'[24]Quadro tendenziale 28-6-2005'!#REF!</definedName>
    <definedName name="tadServApp03">'[25]Quadro tendenziale 28-6-2005'!#REF!</definedName>
    <definedName name="tadServApp04" localSheetId="0">'[24]Quadro tendenziale 28-6-2005'!#REF!</definedName>
    <definedName name="tadServApp04">'[25]Quadro tendenziale 28-6-2005'!#REF!</definedName>
    <definedName name="tadServApp05" localSheetId="0">'[24]Quadro tendenziale 28-6-2005'!#REF!</definedName>
    <definedName name="tadServApp05">'[25]Quadro tendenziale 28-6-2005'!#REF!</definedName>
    <definedName name="tadServApp06" localSheetId="0">'[24]Quadro tendenziale 28-6-2005'!#REF!</definedName>
    <definedName name="tadServApp06">'[25]Quadro tendenziale 28-6-2005'!#REF!</definedName>
    <definedName name="tadServApp07" localSheetId="0">'[24]Quadro tendenziale 28-6-2005'!#REF!</definedName>
    <definedName name="tadServApp07">'[25]Quadro tendenziale 28-6-2005'!#REF!</definedName>
    <definedName name="tadServApp08" localSheetId="0">'[24]Quadro tendenziale 28-6-2005'!#REF!</definedName>
    <definedName name="tadServApp08">'[25]Quadro tendenziale 28-6-2005'!#REF!</definedName>
    <definedName name="tadSpecPriv00" localSheetId="0">'[24]Quadro tendenziale 28-6-2005'!#REF!</definedName>
    <definedName name="tadSpecPriv00">'[25]Quadro tendenziale 28-6-2005'!#REF!</definedName>
    <definedName name="tadSpecPriv01" localSheetId="0">'[24]Quadro tendenziale 28-6-2005'!#REF!</definedName>
    <definedName name="tadSpecPriv01">'[25]Quadro tendenziale 28-6-2005'!#REF!</definedName>
    <definedName name="tadSpecPriv02" localSheetId="0">'[24]Quadro tendenziale 28-6-2005'!#REF!</definedName>
    <definedName name="tadSpecPriv02">'[25]Quadro tendenziale 28-6-2005'!#REF!</definedName>
    <definedName name="tadSpecPriv03" localSheetId="0">'[24]Quadro tendenziale 28-6-2005'!#REF!</definedName>
    <definedName name="tadSpecPriv03">'[25]Quadro tendenziale 28-6-2005'!#REF!</definedName>
    <definedName name="tadSpecPriv04" localSheetId="0">'[24]Quadro tendenziale 28-6-2005'!#REF!</definedName>
    <definedName name="tadSpecPriv04">'[25]Quadro tendenziale 28-6-2005'!#REF!</definedName>
    <definedName name="tadSpecPriv05" localSheetId="0">'[24]Quadro tendenziale 28-6-2005'!#REF!</definedName>
    <definedName name="tadSpecPriv05">'[25]Quadro tendenziale 28-6-2005'!#REF!</definedName>
    <definedName name="tadSpecPriv06" localSheetId="0">'[24]Quadro tendenziale 28-6-2005'!#REF!</definedName>
    <definedName name="tadSpecPriv06">'[25]Quadro tendenziale 28-6-2005'!#REF!</definedName>
    <definedName name="tadSpecPriv07" localSheetId="0">'[24]Quadro tendenziale 28-6-2005'!#REF!</definedName>
    <definedName name="tadSpecPriv07">'[25]Quadro tendenziale 28-6-2005'!#REF!</definedName>
    <definedName name="tadSpecPriv08" localSheetId="0">'[24]Quadro tendenziale 28-6-2005'!#REF!</definedName>
    <definedName name="tadSpecPriv08">'[25]Quadro tendenziale 28-6-2005'!#REF!</definedName>
    <definedName name="tadSpecPubb00" localSheetId="0">'[24]Quadro tendenziale 28-6-2005'!#REF!</definedName>
    <definedName name="tadSpecPubb00">'[25]Quadro tendenziale 28-6-2005'!#REF!</definedName>
    <definedName name="tadSpecPubb01" localSheetId="0">'[24]Quadro tendenziale 28-6-2005'!#REF!</definedName>
    <definedName name="tadSpecPubb01">'[25]Quadro tendenziale 28-6-2005'!#REF!</definedName>
    <definedName name="tadSpecPubb02" localSheetId="0">'[24]Quadro tendenziale 28-6-2005'!#REF!</definedName>
    <definedName name="tadSpecPubb02">'[25]Quadro tendenziale 28-6-2005'!#REF!</definedName>
    <definedName name="tadSpecPubb03" localSheetId="0">'[24]Quadro tendenziale 28-6-2005'!#REF!</definedName>
    <definedName name="tadSpecPubb03">'[25]Quadro tendenziale 28-6-2005'!#REF!</definedName>
    <definedName name="tadSpecPubb04" localSheetId="0">'[24]Quadro tendenziale 28-6-2005'!#REF!</definedName>
    <definedName name="tadSpecPubb04">'[25]Quadro tendenziale 28-6-2005'!#REF!</definedName>
    <definedName name="tadSpecPubb05" localSheetId="0">'[24]Quadro tendenziale 28-6-2005'!#REF!</definedName>
    <definedName name="tadSpecPubb05">'[25]Quadro tendenziale 28-6-2005'!#REF!</definedName>
    <definedName name="tadSpecPubb06" localSheetId="0">'[24]Quadro tendenziale 28-6-2005'!#REF!</definedName>
    <definedName name="tadSpecPubb06">'[25]Quadro tendenziale 28-6-2005'!#REF!</definedName>
    <definedName name="tadSpecPubb07" localSheetId="0">'[24]Quadro tendenziale 28-6-2005'!#REF!</definedName>
    <definedName name="tadSpecPubb07">'[25]Quadro tendenziale 28-6-2005'!#REF!</definedName>
    <definedName name="tadSpecPubb08" localSheetId="0">'[24]Quadro tendenziale 28-6-2005'!#REF!</definedName>
    <definedName name="tadSpecPubb08">'[25]Quadro tendenziale 28-6-2005'!#REF!</definedName>
    <definedName name="td" localSheetId="0" hidden="1">{#N/A,#N/A,FALSE,"Indice"}</definedName>
    <definedName name="td" hidden="1">{#N/A,#N/A,FALSE,"Indice"}</definedName>
    <definedName name="terr2005" localSheetId="0">#REF!</definedName>
    <definedName name="terr2005">#REF!</definedName>
    <definedName name="terr2005_1" localSheetId="0">#REF!</definedName>
    <definedName name="terr2005_1">#REF!</definedName>
    <definedName name="terr2005_1_1">"#REF!"</definedName>
    <definedName name="terr2005_1_2">"#REF!"</definedName>
    <definedName name="terr2005_1_3">#N/A</definedName>
    <definedName name="terr2005_1_4" localSheetId="0">#REF!</definedName>
    <definedName name="terr2005_1_4">#REF!</definedName>
    <definedName name="terr2005_2" localSheetId="0">#REF!</definedName>
    <definedName name="terr2005_2">#REF!</definedName>
    <definedName name="terr2005_2_1">"#REF!"</definedName>
    <definedName name="terr2005_2_2">"#REF!"</definedName>
    <definedName name="terr2005_2_3">#N/A</definedName>
    <definedName name="terr2005_2_4" localSheetId="0">#REF!</definedName>
    <definedName name="terr2005_2_4">#REF!</definedName>
    <definedName name="terr2005_3" localSheetId="0">#REF!</definedName>
    <definedName name="terr2005_3">#REF!</definedName>
    <definedName name="terr2005_4">"#REF!"</definedName>
    <definedName name="terr2005_5">"#REF!"</definedName>
    <definedName name="terr2005_6" localSheetId="0">#REF!</definedName>
    <definedName name="terr2005_6">#REF!</definedName>
    <definedName name="terr2005_8" localSheetId="0">#REF!</definedName>
    <definedName name="terr2005_8">#REF!</definedName>
    <definedName name="tinflprev00" localSheetId="0">'[80]Quadro programmatico 19-9-2005'!$D$8</definedName>
    <definedName name="tinflprev00">'[81]Quadro programmatico 19-9-2005'!$D$8</definedName>
    <definedName name="tinflprev01" localSheetId="0">'[80]Quadro programmatico 19-9-2005'!$E$8</definedName>
    <definedName name="tinflprev01">'[81]Quadro programmatico 19-9-2005'!$E$8</definedName>
    <definedName name="tinflprev02" localSheetId="0">'[80]Quadro programmatico 19-9-2005'!$F$8</definedName>
    <definedName name="tinflprev02">'[81]Quadro programmatico 19-9-2005'!$F$8</definedName>
    <definedName name="tinflprev03" localSheetId="0">'[80]Quadro programmatico 19-9-2005'!$G$8</definedName>
    <definedName name="tinflprev03">'[81]Quadro programmatico 19-9-2005'!$G$8</definedName>
    <definedName name="tinflprev04" localSheetId="0">'[80]Quadro programmatico 19-9-2005'!$H$8</definedName>
    <definedName name="tinflprev04">'[81]Quadro programmatico 19-9-2005'!$H$8</definedName>
    <definedName name="tinflprev05" localSheetId="0">'[80]Quadro programmatico 19-9-2005'!$I$8</definedName>
    <definedName name="tinflprev05">'[81]Quadro programmatico 19-9-2005'!$I$8</definedName>
    <definedName name="tinflprev06" localSheetId="0">'[80]Quadro programmatico 19-9-2005'!$J$8</definedName>
    <definedName name="tinflprev06">'[81]Quadro programmatico 19-9-2005'!$J$8</definedName>
    <definedName name="tinflprev07" localSheetId="0">'[80]Quadro programmatico 19-9-2005'!$K$8</definedName>
    <definedName name="tinflprev07">'[81]Quadro programmatico 19-9-2005'!$K$8</definedName>
    <definedName name="tinflprev08" localSheetId="0">'[80]Quadro programmatico 19-9-2005'!$L$8</definedName>
    <definedName name="tinflprev08">'[81]Quadro programmatico 19-9-2005'!$L$8</definedName>
    <definedName name="tinflprog00" localSheetId="0">'[80]Quadro programmatico 19-9-2005'!$D$6</definedName>
    <definedName name="tinflprog00">'[81]Quadro programmatico 19-9-2005'!$D$6</definedName>
    <definedName name="tinflprog01" localSheetId="0">'[80]Quadro programmatico 19-9-2005'!$E$6</definedName>
    <definedName name="tinflprog01">'[81]Quadro programmatico 19-9-2005'!$E$6</definedName>
    <definedName name="tinflprog02" localSheetId="0">'[80]Quadro programmatico 19-9-2005'!$F$6</definedName>
    <definedName name="tinflprog02">'[81]Quadro programmatico 19-9-2005'!$F$6</definedName>
    <definedName name="tinflprog03" localSheetId="0">'[80]Quadro programmatico 19-9-2005'!$G$6</definedName>
    <definedName name="tinflprog03">'[81]Quadro programmatico 19-9-2005'!$G$6</definedName>
    <definedName name="tinflprog04" localSheetId="0">'[80]Quadro programmatico 19-9-2005'!$H$6</definedName>
    <definedName name="tinflprog04">'[81]Quadro programmatico 19-9-2005'!$H$6</definedName>
    <definedName name="tinflprog05" localSheetId="0">'[80]Quadro programmatico 19-9-2005'!$I$6</definedName>
    <definedName name="tinflprog05">'[81]Quadro programmatico 19-9-2005'!$I$6</definedName>
    <definedName name="tinflprog06" localSheetId="0">'[80]Quadro programmatico 19-9-2005'!$J$6</definedName>
    <definedName name="tinflprog06">'[81]Quadro programmatico 19-9-2005'!$J$6</definedName>
    <definedName name="tinflprog07" localSheetId="0">'[80]Quadro programmatico 19-9-2005'!$K$6</definedName>
    <definedName name="tinflprog07">'[81]Quadro programmatico 19-9-2005'!$K$6</definedName>
    <definedName name="tinflprog08" localSheetId="0">'[80]Quadro programmatico 19-9-2005'!$L$6</definedName>
    <definedName name="tinflprog08">'[81]Quadro programmatico 19-9-2005'!$L$6</definedName>
    <definedName name="tinflprog09" localSheetId="0">'[80]Quadro programmatico 19-9-2005'!$M$6</definedName>
    <definedName name="tinflprog09">'[81]Quadro programmatico 19-9-2005'!$M$6</definedName>
    <definedName name="tipo2" localSheetId="0">#REF!</definedName>
    <definedName name="tipo2">#REF!</definedName>
    <definedName name="tipo2_1" localSheetId="0">#REF!</definedName>
    <definedName name="tipo2_1">#REF!</definedName>
    <definedName name="tipo2_1_1">"#REF!"</definedName>
    <definedName name="tipo2_1_2">"#REF!"</definedName>
    <definedName name="tipo2_1_3">#N/A</definedName>
    <definedName name="tipo2_1_4" localSheetId="0">#REF!</definedName>
    <definedName name="tipo2_1_4">#REF!</definedName>
    <definedName name="tipo2_2" localSheetId="0">#REF!</definedName>
    <definedName name="tipo2_2">#REF!</definedName>
    <definedName name="tipo2_2_1">"#REF!"</definedName>
    <definedName name="tipo2_2_2">"#REF!"</definedName>
    <definedName name="tipo2_2_3">#N/A</definedName>
    <definedName name="tipo2_2_4" localSheetId="0">#REF!</definedName>
    <definedName name="tipo2_2_4">#REF!</definedName>
    <definedName name="tipo2_3" localSheetId="0">#REF!</definedName>
    <definedName name="tipo2_3">#REF!</definedName>
    <definedName name="tipo2_4">"#REF!"</definedName>
    <definedName name="tipo2_5">"#REF!"</definedName>
    <definedName name="tipo2_6" localSheetId="0">#REF!</definedName>
    <definedName name="tipo2_6">#REF!</definedName>
    <definedName name="tipo2_8" localSheetId="0">#REF!</definedName>
    <definedName name="tipo2_8">#REF!</definedName>
    <definedName name="_xlnm.Print_Titles" localSheetId="0">'New Previs. 2017'!$1:$3</definedName>
    <definedName name="_xlnm.Print_Titles">Analisi [82]CE!$3:$5</definedName>
    <definedName name="tQUALIFICHE" localSheetId="0">#REF!</definedName>
    <definedName name="tQUALIFICHE">#REF!</definedName>
    <definedName name="Transazioni">'[83]Società Quotate'!$B$1:$AC$338</definedName>
    <definedName name="TRD" localSheetId="0">#REF!</definedName>
    <definedName name="TRD">#REF!</definedName>
    <definedName name="tre" localSheetId="0" hidden="1">{#N/A,#N/A,FALSE,"Indice"}</definedName>
    <definedName name="tre" hidden="1">{#N/A,#N/A,FALSE,"Indice"}</definedName>
    <definedName name="Trimestre" localSheetId="0">#REF!</definedName>
    <definedName name="Trimestre">#REF!</definedName>
    <definedName name="trtyr" localSheetId="0">#REF!</definedName>
    <definedName name="trtyr">#REF!</definedName>
    <definedName name="tvarPIL00" localSheetId="0">'[80]Quadro programmatico 19-9-2005'!$D$13</definedName>
    <definedName name="tvarPIL00">'[81]Quadro programmatico 19-9-2005'!$D$13</definedName>
    <definedName name="tvarPIL01" localSheetId="0">'[80]Quadro programmatico 19-9-2005'!$E$13</definedName>
    <definedName name="tvarPIL01">'[81]Quadro programmatico 19-9-2005'!$E$13</definedName>
    <definedName name="tvarPIL02" localSheetId="0">'[80]Quadro programmatico 19-9-2005'!$F$13</definedName>
    <definedName name="tvarPIL02">'[81]Quadro programmatico 19-9-2005'!$F$13</definedName>
    <definedName name="tvarPIL03" localSheetId="0">'[80]Quadro programmatico 19-9-2005'!$G$13</definedName>
    <definedName name="tvarPIL03">'[81]Quadro programmatico 19-9-2005'!$G$13</definedName>
    <definedName name="tvarPIL04" localSheetId="0">'[80]Quadro programmatico 19-9-2005'!$H$13</definedName>
    <definedName name="tvarPIL04">'[81]Quadro programmatico 19-9-2005'!$H$13</definedName>
    <definedName name="tvarPIL05" localSheetId="0">'[84]Quadro Programmatico 27-7'!$I$16</definedName>
    <definedName name="tvarPIL05">'[85]Quadro Programmatico 27-7'!$I$16</definedName>
    <definedName name="tvarPIL06" localSheetId="0">'[80]Quadro programmatico 19-9-2005'!$J$13</definedName>
    <definedName name="tvarPIL06">'[81]Quadro programmatico 19-9-2005'!$J$13</definedName>
    <definedName name="tvarPIL07" localSheetId="0">'[80]Quadro programmatico 19-9-2005'!$K$13</definedName>
    <definedName name="tvarPIL07">'[81]Quadro programmatico 19-9-2005'!$K$13</definedName>
    <definedName name="tvarPIL08" localSheetId="0">'[80]Quadro programmatico 19-9-2005'!$L$13</definedName>
    <definedName name="tvarPIL08">'[81]Quadro programmatico 19-9-2005'!$L$13</definedName>
    <definedName name="tvarPILrgs04" localSheetId="0">'[24]Quadro tendenziale 28-6-2005'!#REF!</definedName>
    <definedName name="tvarPILrgs04">'[25]Quadro tendenziale 28-6-2005'!#REF!</definedName>
    <definedName name="tvarPILrgs05" localSheetId="0">'[24]Quadro tendenziale 28-6-2005'!#REF!</definedName>
    <definedName name="tvarPILrgs05">'[25]Quadro tendenziale 28-6-2005'!#REF!</definedName>
    <definedName name="tvarPILrgs06" localSheetId="0">'[24]Quadro tendenziale 28-6-2005'!#REF!</definedName>
    <definedName name="tvarPILrgs06">'[25]Quadro tendenziale 28-6-2005'!#REF!</definedName>
    <definedName name="tvarPILrgs07" localSheetId="0">'[24]Quadro tendenziale 28-6-2005'!#REF!</definedName>
    <definedName name="tvarPILrgs07">'[25]Quadro tendenziale 28-6-2005'!#REF!</definedName>
    <definedName name="tvarPILrgs08" localSheetId="0">'[24]Quadro tendenziale 28-6-2005'!#REF!</definedName>
    <definedName name="tvarPILrgs08">'[25]Quadro tendenziale 28-6-2005'!#REF!</definedName>
    <definedName name="ù" localSheetId="0">#REF!</definedName>
    <definedName name="ù">#REF!</definedName>
    <definedName name="V" localSheetId="0">#REF!</definedName>
    <definedName name="V">#REF!</definedName>
    <definedName name="VAL" localSheetId="0">#REF!</definedName>
    <definedName name="VAL">#REF!</definedName>
    <definedName name="valore_acuti">#REF!</definedName>
    <definedName name="valore_Acutimag_2008">#REF!</definedName>
    <definedName name="VARIABILI_DI_INPUT">#REF!</definedName>
    <definedName name="VatCredit">'[29]Cash flow inv'!$D$71:$L$71</definedName>
    <definedName name="vcvc" localSheetId="0">#REF!</definedName>
    <definedName name="vcvc">#REF!</definedName>
    <definedName name="vecchio_sis">#REF!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rert" localSheetId="0">#REF!</definedName>
    <definedName name="vrert">#REF!</definedName>
    <definedName name="w" localSheetId="0">#REF!</definedName>
    <definedName name="w">#REF!</definedName>
    <definedName name="WAC" localSheetId="0">#REF!</definedName>
    <definedName name="WAC">#REF!</definedName>
    <definedName name="Wages">[57]Newco!$E$18:$AN$18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 localSheetId="0">{#N/A,#N/A,TRUE,"Main Issues";#N/A,#N/A,TRUE,"Income statement ($)"}</definedName>
    <definedName name="wrn_Danilo_">{#N/A,#N/A,TRUE,"Main Issues";#N/A,#N/A,TRUE,"Income statement ($)"}</definedName>
    <definedName name="wrn_Elaborati___di___sintesi_" localSheetId="0">{#N/A,#N/A,FALSE,"A4";#N/A,#N/A,FALSE,"A3";#N/A,#N/A,FALSE,"A2";#N/A,#N/A,FALSE,"A1"}</definedName>
    <definedName name="wrn_Elaborati___di___sintesi_">{#N/A,#N/A,FALSE,"A4";#N/A,#N/A,FALSE,"A3";#N/A,#N/A,FALSE,"A2";#N/A,#N/A,FALSE,"A1"}</definedName>
    <definedName name="wrn_Indice_" localSheetId="0">{#N/A,#N/A,FALSE,"Indice"}</definedName>
    <definedName name="wrn_Indice_">{#N/A,#N/A,FALSE,"Indice"}</definedName>
    <definedName name="wrn_Modello_" localSheetId="0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 localSheetId="0">{#N/A,#N/A,FALSE,"B3";#N/A,#N/A,FALSE,"B2";#N/A,#N/A,FALSE,"B1"}</definedName>
    <definedName name="wrn_Prospetti___di___bilancio_">{#N/A,#N/A,FALSE,"B3";#N/A,#N/A,FALSE,"B2";#N/A,#N/A,FALSE,"B1"}</definedName>
    <definedName name="wrn_Tutti_" localSheetId="0">{#N/A,#N/A,FALSE,"B1";#N/A,#N/A,FALSE,"B2";#N/A,#N/A,FALSE,"B3";#N/A,#N/A,FALSE,"A4";#N/A,#N/A,FALSE,"A3";#N/A,#N/A,FALSE,"A2";#N/A,#N/A,FALSE,"A1";#N/A,#N/A,FALSE,"Indice"}</definedName>
    <definedName name="wrn_Tutti_">{#N/A,#N/A,FALSE,"B1";#N/A,#N/A,FALSE,"B2";#N/A,#N/A,FALSE,"B3";#N/A,#N/A,FALSE,"A4";#N/A,#N/A,FALSE,"A3";#N/A,#N/A,FALSE,"A2";#N/A,#N/A,FALSE,"A1";#N/A,#N/A,FALSE,"Indice"}</definedName>
    <definedName name="wrn_Valuation_" localSheetId="0">{#N/A,#N/A,FALSE,"Colombo";#N/A,#N/A,FALSE,"Colata";#N/A,#N/A,FALSE,"Colombo + Colata"}</definedName>
    <definedName name="wrn_Valuation_">{#N/A,#N/A,FALSE,"Colombo";#N/A,#N/A,FALSE,"Colata";#N/A,#N/A,FALSE,"Colombo + Colata"}</definedName>
    <definedName name="ww" localSheetId="0">#REF!</definedName>
    <definedName name="ww">#REF!</definedName>
    <definedName name="x" localSheetId="0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0" hidden="1">{#N/A,#N/A,FALSE,"Indice"}</definedName>
    <definedName name="xas" hidden="1">{#N/A,#N/A,FALSE,"Indice"}</definedName>
    <definedName name="XX" localSheetId="0">#REF!</definedName>
    <definedName name="XX">#REF!</definedName>
    <definedName name="Y" localSheetId="0">#REF!</definedName>
    <definedName name="Y">#REF!</definedName>
    <definedName name="Z" localSheetId="0">#REF!</definedName>
    <definedName name="Z">#REF!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Z" localSheetId="0">#REF!</definedName>
    <definedName name="ZZ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J482" i="33" l="1"/>
  <c r="J481" i="33"/>
  <c r="J480" i="33"/>
  <c r="J479" i="33"/>
  <c r="J478" i="33"/>
  <c r="J477" i="33"/>
  <c r="J476" i="33"/>
  <c r="J475" i="33"/>
  <c r="J474" i="33" s="1"/>
  <c r="J483" i="33" s="1"/>
  <c r="J471" i="33"/>
  <c r="J470" i="33"/>
  <c r="J469" i="33"/>
  <c r="J468" i="33"/>
  <c r="J467" i="33"/>
  <c r="J466" i="33"/>
  <c r="J465" i="33"/>
  <c r="J464" i="33"/>
  <c r="J463" i="33" s="1"/>
  <c r="J462" i="33"/>
  <c r="J460" i="33"/>
  <c r="J459" i="33"/>
  <c r="J458" i="33"/>
  <c r="J457" i="33"/>
  <c r="J456" i="33"/>
  <c r="J455" i="33"/>
  <c r="J454" i="33"/>
  <c r="J453" i="33"/>
  <c r="J451" i="33"/>
  <c r="J449" i="33"/>
  <c r="J448" i="33"/>
  <c r="J447" i="33" s="1"/>
  <c r="J445" i="33"/>
  <c r="J444" i="33"/>
  <c r="J442" i="33"/>
  <c r="J440" i="33"/>
  <c r="J439" i="33"/>
  <c r="J438" i="33"/>
  <c r="J437" i="33"/>
  <c r="J436" i="33"/>
  <c r="J435" i="33"/>
  <c r="J434" i="33"/>
  <c r="J433" i="33"/>
  <c r="J431" i="33"/>
  <c r="J429" i="33"/>
  <c r="J428" i="33"/>
  <c r="J427" i="33"/>
  <c r="J426" i="33"/>
  <c r="J425" i="33"/>
  <c r="J424" i="33"/>
  <c r="J423" i="33"/>
  <c r="J421" i="33"/>
  <c r="J419" i="33"/>
  <c r="J417" i="33"/>
  <c r="J415" i="33"/>
  <c r="J414" i="33"/>
  <c r="J413" i="33"/>
  <c r="J411" i="33"/>
  <c r="J410" i="33"/>
  <c r="J408" i="33"/>
  <c r="J407" i="33"/>
  <c r="J406" i="33"/>
  <c r="J404" i="33"/>
  <c r="J403" i="33"/>
  <c r="J402" i="33"/>
  <c r="J401" i="33"/>
  <c r="J400" i="33"/>
  <c r="J399" i="33"/>
  <c r="J398" i="33"/>
  <c r="J397" i="33"/>
  <c r="J396" i="33"/>
  <c r="J393" i="33"/>
  <c r="J392" i="33"/>
  <c r="J391" i="33"/>
  <c r="J390" i="33"/>
  <c r="J389" i="33"/>
  <c r="J388" i="33"/>
  <c r="J387" i="33"/>
  <c r="J386" i="33" s="1"/>
  <c r="J385" i="33"/>
  <c r="J384" i="33"/>
  <c r="J383" i="33"/>
  <c r="J382" i="33"/>
  <c r="J380" i="33"/>
  <c r="J379" i="33"/>
  <c r="J378" i="33"/>
  <c r="J377" i="33"/>
  <c r="J376" i="33"/>
  <c r="J375" i="33"/>
  <c r="J372" i="33"/>
  <c r="J371" i="33"/>
  <c r="J370" i="33" s="1"/>
  <c r="J369" i="33"/>
  <c r="J368" i="33"/>
  <c r="J366" i="33"/>
  <c r="J365" i="33"/>
  <c r="J364" i="33"/>
  <c r="J361" i="33"/>
  <c r="J359" i="33"/>
  <c r="J358" i="33"/>
  <c r="J356" i="33"/>
  <c r="J355" i="33"/>
  <c r="J353" i="33"/>
  <c r="J352" i="33"/>
  <c r="J351" i="33"/>
  <c r="J349" i="33"/>
  <c r="J348" i="33"/>
  <c r="J347" i="33"/>
  <c r="J344" i="33"/>
  <c r="J343" i="33"/>
  <c r="J342" i="33"/>
  <c r="J340" i="33"/>
  <c r="J339" i="33"/>
  <c r="J338" i="33"/>
  <c r="J335" i="33"/>
  <c r="J334" i="33"/>
  <c r="J333" i="33"/>
  <c r="J331" i="33"/>
  <c r="J330" i="33"/>
  <c r="J329" i="33"/>
  <c r="J326" i="33"/>
  <c r="J325" i="33"/>
  <c r="J324" i="33"/>
  <c r="J322" i="33"/>
  <c r="J321" i="33"/>
  <c r="J320" i="33"/>
  <c r="J318" i="33"/>
  <c r="J317" i="33"/>
  <c r="J316" i="33"/>
  <c r="J311" i="33"/>
  <c r="J310" i="33"/>
  <c r="J309" i="33"/>
  <c r="J307" i="33"/>
  <c r="J306" i="33"/>
  <c r="J304" i="33"/>
  <c r="J302" i="33"/>
  <c r="J301" i="33"/>
  <c r="J300" i="33"/>
  <c r="J299" i="33"/>
  <c r="J298" i="33"/>
  <c r="J297" i="33"/>
  <c r="J296" i="33"/>
  <c r="J294" i="33"/>
  <c r="J293" i="33"/>
  <c r="J291" i="33"/>
  <c r="J290" i="33"/>
  <c r="J289" i="33"/>
  <c r="J287" i="33"/>
  <c r="J286" i="33"/>
  <c r="J285" i="33"/>
  <c r="J284" i="33"/>
  <c r="J283" i="33"/>
  <c r="J281" i="33"/>
  <c r="J280" i="33"/>
  <c r="J278" i="33"/>
  <c r="J277" i="33"/>
  <c r="J276" i="33"/>
  <c r="J274" i="33"/>
  <c r="J273" i="33"/>
  <c r="J271" i="33"/>
  <c r="J270" i="33"/>
  <c r="J269" i="33"/>
  <c r="J268" i="33"/>
  <c r="J267" i="33"/>
  <c r="J266" i="33"/>
  <c r="J265" i="33"/>
  <c r="J264" i="33"/>
  <c r="J263" i="33"/>
  <c r="J262" i="33"/>
  <c r="J259" i="33"/>
  <c r="J258" i="33"/>
  <c r="J257" i="33"/>
  <c r="J256" i="33"/>
  <c r="J255" i="33"/>
  <c r="J254" i="33"/>
  <c r="J252" i="33"/>
  <c r="J251" i="33"/>
  <c r="J250" i="33"/>
  <c r="J248" i="33"/>
  <c r="J247" i="33"/>
  <c r="J246" i="33"/>
  <c r="J245" i="33"/>
  <c r="J244" i="33"/>
  <c r="J243" i="33"/>
  <c r="J241" i="33"/>
  <c r="J240" i="33"/>
  <c r="J238" i="33"/>
  <c r="J237" i="33"/>
  <c r="J236" i="33"/>
  <c r="J235" i="33"/>
  <c r="J234" i="33"/>
  <c r="J233" i="33"/>
  <c r="J231" i="33"/>
  <c r="J230" i="33"/>
  <c r="J229" i="33"/>
  <c r="J228" i="33"/>
  <c r="J227" i="33"/>
  <c r="J226" i="33"/>
  <c r="J225" i="33"/>
  <c r="J223" i="33"/>
  <c r="J222" i="33"/>
  <c r="J221" i="33"/>
  <c r="J220" i="33"/>
  <c r="J219" i="33"/>
  <c r="J217" i="33"/>
  <c r="J216" i="33"/>
  <c r="J215" i="33"/>
  <c r="J214" i="33"/>
  <c r="J212" i="33"/>
  <c r="J211" i="33"/>
  <c r="J210" i="33"/>
  <c r="J209" i="33"/>
  <c r="J208" i="33"/>
  <c r="J206" i="33"/>
  <c r="J205" i="33"/>
  <c r="J204" i="33"/>
  <c r="J203" i="33"/>
  <c r="J202" i="33"/>
  <c r="J201" i="33"/>
  <c r="J199" i="33"/>
  <c r="J198" i="33"/>
  <c r="J197" i="33"/>
  <c r="J196" i="33"/>
  <c r="J195" i="33"/>
  <c r="J193" i="33"/>
  <c r="J192" i="33"/>
  <c r="J191" i="33"/>
  <c r="J190" i="33"/>
  <c r="J189" i="33"/>
  <c r="J187" i="33"/>
  <c r="J186" i="33"/>
  <c r="J185" i="33"/>
  <c r="J183" i="33"/>
  <c r="J182" i="33"/>
  <c r="J181" i="33"/>
  <c r="J180" i="33"/>
  <c r="J178" i="33"/>
  <c r="J177" i="33"/>
  <c r="J176" i="33"/>
  <c r="J175" i="33"/>
  <c r="J173" i="33"/>
  <c r="J172" i="33"/>
  <c r="J171" i="33"/>
  <c r="J170" i="33"/>
  <c r="J169" i="33"/>
  <c r="J167" i="33"/>
  <c r="J166" i="33"/>
  <c r="J165" i="33"/>
  <c r="J164" i="33"/>
  <c r="J163" i="33"/>
  <c r="J161" i="33"/>
  <c r="J160" i="33"/>
  <c r="J159" i="33"/>
  <c r="J158" i="33"/>
  <c r="J156" i="33"/>
  <c r="J155" i="33"/>
  <c r="J154" i="33"/>
  <c r="J152" i="33"/>
  <c r="J151" i="33"/>
  <c r="J150" i="33"/>
  <c r="J149" i="33"/>
  <c r="J148" i="33"/>
  <c r="J147" i="33"/>
  <c r="J142" i="33"/>
  <c r="J141" i="33"/>
  <c r="J140" i="33"/>
  <c r="J139" i="33"/>
  <c r="J138" i="33"/>
  <c r="J137" i="33"/>
  <c r="J136" i="33"/>
  <c r="J134" i="33"/>
  <c r="J133" i="33"/>
  <c r="J132" i="33"/>
  <c r="J131" i="33"/>
  <c r="J130" i="33"/>
  <c r="J129" i="33"/>
  <c r="J128" i="33"/>
  <c r="J127" i="33"/>
  <c r="J126" i="33"/>
  <c r="J124" i="33"/>
  <c r="J123" i="33"/>
  <c r="J122" i="33"/>
  <c r="J120" i="33"/>
  <c r="J119" i="33"/>
  <c r="J118" i="33"/>
  <c r="J113" i="33"/>
  <c r="J112" i="33"/>
  <c r="J111" i="33"/>
  <c r="J109" i="33"/>
  <c r="J108" i="33"/>
  <c r="J107" i="33"/>
  <c r="J106" i="33"/>
  <c r="J105" i="33"/>
  <c r="J104" i="33"/>
  <c r="J103" i="33"/>
  <c r="J101" i="33"/>
  <c r="J100" i="33"/>
  <c r="J99" i="33"/>
  <c r="J97" i="33"/>
  <c r="J96" i="33"/>
  <c r="J95" i="33"/>
  <c r="J94" i="33"/>
  <c r="J91" i="33"/>
  <c r="J90" i="33"/>
  <c r="J89" i="33"/>
  <c r="J87" i="33"/>
  <c r="J86" i="33"/>
  <c r="J85" i="33"/>
  <c r="J83" i="33"/>
  <c r="J82" i="33"/>
  <c r="J80" i="33"/>
  <c r="J78" i="33"/>
  <c r="J77" i="33"/>
  <c r="J76" i="33"/>
  <c r="J75" i="33"/>
  <c r="J74" i="33"/>
  <c r="J73" i="33"/>
  <c r="J72" i="33"/>
  <c r="J71" i="33" s="1"/>
  <c r="J70" i="33"/>
  <c r="J69" i="33"/>
  <c r="J68" i="33"/>
  <c r="J67" i="33"/>
  <c r="J66" i="33"/>
  <c r="J64" i="33"/>
  <c r="J63" i="33"/>
  <c r="J62" i="33"/>
  <c r="J61" i="33" s="1"/>
  <c r="J60" i="33"/>
  <c r="J59" i="33"/>
  <c r="J58" i="33"/>
  <c r="J57" i="33"/>
  <c r="J56" i="33"/>
  <c r="J55" i="33"/>
  <c r="J54" i="33"/>
  <c r="J53" i="33"/>
  <c r="J52" i="33"/>
  <c r="J51" i="33"/>
  <c r="J50" i="33"/>
  <c r="J48" i="33"/>
  <c r="J47" i="33"/>
  <c r="J46" i="33"/>
  <c r="J45" i="33"/>
  <c r="J44" i="33"/>
  <c r="J43" i="33"/>
  <c r="J42" i="33"/>
  <c r="J41" i="33"/>
  <c r="J40" i="33"/>
  <c r="J39" i="33"/>
  <c r="J35" i="33"/>
  <c r="J34" i="33"/>
  <c r="J33" i="33"/>
  <c r="J32" i="33"/>
  <c r="J30" i="33"/>
  <c r="J29" i="33"/>
  <c r="J27" i="33"/>
  <c r="J26" i="33"/>
  <c r="J25" i="33"/>
  <c r="J24" i="33"/>
  <c r="J23" i="33"/>
  <c r="J21" i="33"/>
  <c r="J20" i="33"/>
  <c r="J19" i="33"/>
  <c r="J17" i="33"/>
  <c r="J16" i="33"/>
  <c r="J14" i="33"/>
  <c r="J13" i="33"/>
  <c r="J12" i="33"/>
  <c r="J11" i="33"/>
  <c r="J8" i="33"/>
  <c r="J7" i="33"/>
  <c r="F7" i="33"/>
  <c r="F8" i="33" s="1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29" i="33" s="1"/>
  <c r="F30" i="33" s="1"/>
  <c r="F31" i="33" s="1"/>
  <c r="F32" i="33" s="1"/>
  <c r="F33" i="33" s="1"/>
  <c r="F34" i="33" s="1"/>
  <c r="F35" i="33" s="1"/>
  <c r="F36" i="33" s="1"/>
  <c r="F37" i="33" s="1"/>
  <c r="F38" i="33" s="1"/>
  <c r="F39" i="33" s="1"/>
  <c r="F40" i="33" s="1"/>
  <c r="F41" i="33" s="1"/>
  <c r="F42" i="33" s="1"/>
  <c r="F43" i="33" s="1"/>
  <c r="F44" i="33" s="1"/>
  <c r="F45" i="33" s="1"/>
  <c r="F46" i="33" s="1"/>
  <c r="F47" i="33" s="1"/>
  <c r="F48" i="33" s="1"/>
  <c r="F49" i="33" s="1"/>
  <c r="F50" i="33" s="1"/>
  <c r="F51" i="33" s="1"/>
  <c r="F52" i="33" s="1"/>
  <c r="F53" i="33" s="1"/>
  <c r="F54" i="33" s="1"/>
  <c r="F55" i="33" s="1"/>
  <c r="F56" i="33" s="1"/>
  <c r="F57" i="33" s="1"/>
  <c r="F58" i="33" s="1"/>
  <c r="F59" i="33" s="1"/>
  <c r="F60" i="33" s="1"/>
  <c r="F61" i="33" s="1"/>
  <c r="F62" i="33" s="1"/>
  <c r="F63" i="33" s="1"/>
  <c r="F64" i="33" s="1"/>
  <c r="F65" i="33" s="1"/>
  <c r="F66" i="33" s="1"/>
  <c r="F67" i="33" s="1"/>
  <c r="F68" i="33" s="1"/>
  <c r="F69" i="33" s="1"/>
  <c r="F70" i="33" s="1"/>
  <c r="F71" i="33" s="1"/>
  <c r="F72" i="33" s="1"/>
  <c r="F73" i="33" s="1"/>
  <c r="F74" i="33" s="1"/>
  <c r="F75" i="33" s="1"/>
  <c r="F76" i="33" s="1"/>
  <c r="F77" i="33" s="1"/>
  <c r="F78" i="33" s="1"/>
  <c r="F79" i="33" s="1"/>
  <c r="F80" i="33" s="1"/>
  <c r="F81" i="33" s="1"/>
  <c r="F82" i="33" s="1"/>
  <c r="F83" i="33" s="1"/>
  <c r="F84" i="33" s="1"/>
  <c r="F85" i="33" s="1"/>
  <c r="F86" i="33" s="1"/>
  <c r="F87" i="33" s="1"/>
  <c r="F88" i="33" s="1"/>
  <c r="F89" i="33" s="1"/>
  <c r="F90" i="33" s="1"/>
  <c r="F91" i="33" s="1"/>
  <c r="F92" i="33" s="1"/>
  <c r="F93" i="33" s="1"/>
  <c r="F94" i="33" s="1"/>
  <c r="F95" i="33" s="1"/>
  <c r="F96" i="33" s="1"/>
  <c r="F97" i="33" s="1"/>
  <c r="F98" i="33" s="1"/>
  <c r="F99" i="33" s="1"/>
  <c r="F100" i="33" s="1"/>
  <c r="F101" i="33" s="1"/>
  <c r="F102" i="33" s="1"/>
  <c r="F103" i="33" s="1"/>
  <c r="F104" i="33" s="1"/>
  <c r="F105" i="33" s="1"/>
  <c r="F106" i="33" s="1"/>
  <c r="F107" i="33" s="1"/>
  <c r="F108" i="33" s="1"/>
  <c r="F109" i="33" s="1"/>
  <c r="F110" i="33" s="1"/>
  <c r="F111" i="33" s="1"/>
  <c r="F112" i="33" s="1"/>
  <c r="F113" i="33" s="1"/>
  <c r="F114" i="33" s="1"/>
  <c r="F115" i="33" s="1"/>
  <c r="F116" i="33" s="1"/>
  <c r="F117" i="33" s="1"/>
  <c r="F118" i="33" s="1"/>
  <c r="F119" i="33" s="1"/>
  <c r="F120" i="33" s="1"/>
  <c r="F121" i="33" s="1"/>
  <c r="F122" i="33" s="1"/>
  <c r="F123" i="33" s="1"/>
  <c r="F124" i="33" s="1"/>
  <c r="F125" i="33" s="1"/>
  <c r="F126" i="33" s="1"/>
  <c r="F127" i="33" s="1"/>
  <c r="F128" i="33" s="1"/>
  <c r="F129" i="33" s="1"/>
  <c r="F130" i="33" s="1"/>
  <c r="F131" i="33" s="1"/>
  <c r="F132" i="33" s="1"/>
  <c r="F133" i="33" s="1"/>
  <c r="F134" i="33" s="1"/>
  <c r="F135" i="33" s="1"/>
  <c r="F136" i="33" s="1"/>
  <c r="F137" i="33" s="1"/>
  <c r="F138" i="33" s="1"/>
  <c r="F139" i="33" s="1"/>
  <c r="F140" i="33" s="1"/>
  <c r="F141" i="33" s="1"/>
  <c r="F142" i="33" s="1"/>
  <c r="F143" i="33" s="1"/>
  <c r="F144" i="33" s="1"/>
  <c r="F145" i="33" s="1"/>
  <c r="F146" i="33" s="1"/>
  <c r="F147" i="33" s="1"/>
  <c r="F148" i="33" s="1"/>
  <c r="F149" i="33" s="1"/>
  <c r="F150" i="33" s="1"/>
  <c r="F151" i="33" s="1"/>
  <c r="F152" i="33" s="1"/>
  <c r="F153" i="33" s="1"/>
  <c r="F154" i="33" s="1"/>
  <c r="F155" i="33" s="1"/>
  <c r="F156" i="33" s="1"/>
  <c r="F157" i="33" s="1"/>
  <c r="F158" i="33" s="1"/>
  <c r="F159" i="33" s="1"/>
  <c r="F160" i="33" s="1"/>
  <c r="F161" i="33" s="1"/>
  <c r="F162" i="33" s="1"/>
  <c r="F163" i="33" s="1"/>
  <c r="F164" i="33" s="1"/>
  <c r="F165" i="33" s="1"/>
  <c r="F166" i="33" s="1"/>
  <c r="F167" i="33" s="1"/>
  <c r="F168" i="33" s="1"/>
  <c r="F169" i="33" s="1"/>
  <c r="F170" i="33" s="1"/>
  <c r="F171" i="33" s="1"/>
  <c r="F172" i="33" s="1"/>
  <c r="F173" i="33" s="1"/>
  <c r="F174" i="33" s="1"/>
  <c r="F175" i="33" s="1"/>
  <c r="F176" i="33" s="1"/>
  <c r="F177" i="33" s="1"/>
  <c r="F178" i="33" s="1"/>
  <c r="F179" i="33" s="1"/>
  <c r="F180" i="33" s="1"/>
  <c r="F181" i="33" s="1"/>
  <c r="F182" i="33" s="1"/>
  <c r="F183" i="33" s="1"/>
  <c r="F184" i="33" s="1"/>
  <c r="F185" i="33" s="1"/>
  <c r="F186" i="33" s="1"/>
  <c r="F187" i="33" s="1"/>
  <c r="F188" i="33" s="1"/>
  <c r="F189" i="33" s="1"/>
  <c r="F190" i="33" s="1"/>
  <c r="F191" i="33" s="1"/>
  <c r="F192" i="33" s="1"/>
  <c r="F193" i="33" s="1"/>
  <c r="F194" i="33" s="1"/>
  <c r="F195" i="33" s="1"/>
  <c r="F196" i="33" s="1"/>
  <c r="F197" i="33" s="1"/>
  <c r="F198" i="33" s="1"/>
  <c r="F199" i="33" s="1"/>
  <c r="F200" i="33" s="1"/>
  <c r="F201" i="33" s="1"/>
  <c r="F202" i="33" s="1"/>
  <c r="F203" i="33" s="1"/>
  <c r="F204" i="33" s="1"/>
  <c r="F205" i="33" s="1"/>
  <c r="F206" i="33" s="1"/>
  <c r="F207" i="33" s="1"/>
  <c r="F208" i="33" s="1"/>
  <c r="F209" i="33" s="1"/>
  <c r="F210" i="33" s="1"/>
  <c r="F211" i="33" s="1"/>
  <c r="F212" i="33" s="1"/>
  <c r="F213" i="33" s="1"/>
  <c r="F214" i="33" s="1"/>
  <c r="F215" i="33" s="1"/>
  <c r="F216" i="33" s="1"/>
  <c r="F217" i="33" s="1"/>
  <c r="F218" i="33" s="1"/>
  <c r="F219" i="33" s="1"/>
  <c r="F220" i="33" s="1"/>
  <c r="F221" i="33" s="1"/>
  <c r="F222" i="33" s="1"/>
  <c r="F223" i="33" s="1"/>
  <c r="F224" i="33" s="1"/>
  <c r="F225" i="33" s="1"/>
  <c r="F226" i="33" s="1"/>
  <c r="F227" i="33" s="1"/>
  <c r="F228" i="33" s="1"/>
  <c r="F229" i="33" s="1"/>
  <c r="F230" i="33" s="1"/>
  <c r="F231" i="33" s="1"/>
  <c r="F232" i="33" s="1"/>
  <c r="F233" i="33" s="1"/>
  <c r="F234" i="33" s="1"/>
  <c r="F235" i="33" s="1"/>
  <c r="F236" i="33" s="1"/>
  <c r="F237" i="33" s="1"/>
  <c r="F238" i="33" s="1"/>
  <c r="F239" i="33" s="1"/>
  <c r="F240" i="33" s="1"/>
  <c r="F241" i="33" s="1"/>
  <c r="F242" i="33" s="1"/>
  <c r="F243" i="33" s="1"/>
  <c r="F244" i="33" s="1"/>
  <c r="F245" i="33" s="1"/>
  <c r="F246" i="33" s="1"/>
  <c r="F247" i="33" s="1"/>
  <c r="F248" i="33" s="1"/>
  <c r="F249" i="33" s="1"/>
  <c r="F250" i="33" s="1"/>
  <c r="F251" i="33" s="1"/>
  <c r="F252" i="33" s="1"/>
  <c r="F253" i="33" s="1"/>
  <c r="F254" i="33" s="1"/>
  <c r="F255" i="33" s="1"/>
  <c r="F256" i="33" s="1"/>
  <c r="F257" i="33" s="1"/>
  <c r="F258" i="33" s="1"/>
  <c r="F259" i="33" s="1"/>
  <c r="F260" i="33" s="1"/>
  <c r="F261" i="33" s="1"/>
  <c r="F262" i="33" s="1"/>
  <c r="F263" i="33" s="1"/>
  <c r="F264" i="33" s="1"/>
  <c r="F265" i="33" s="1"/>
  <c r="F266" i="33" s="1"/>
  <c r="F267" i="33" s="1"/>
  <c r="F268" i="33" s="1"/>
  <c r="F269" i="33" s="1"/>
  <c r="F270" i="33" s="1"/>
  <c r="F271" i="33" s="1"/>
  <c r="F272" i="33" s="1"/>
  <c r="F273" i="33" s="1"/>
  <c r="F274" i="33" s="1"/>
  <c r="F275" i="33" s="1"/>
  <c r="F276" i="33" s="1"/>
  <c r="F277" i="33" s="1"/>
  <c r="F278" i="33" s="1"/>
  <c r="F279" i="33" s="1"/>
  <c r="F280" i="33" s="1"/>
  <c r="F281" i="33" s="1"/>
  <c r="F282" i="33" s="1"/>
  <c r="F283" i="33" s="1"/>
  <c r="F284" i="33" s="1"/>
  <c r="F285" i="33" s="1"/>
  <c r="F286" i="33" s="1"/>
  <c r="F287" i="33" s="1"/>
  <c r="F288" i="33" s="1"/>
  <c r="F289" i="33" s="1"/>
  <c r="F290" i="33" s="1"/>
  <c r="F291" i="33" s="1"/>
  <c r="F292" i="33" s="1"/>
  <c r="F293" i="33" s="1"/>
  <c r="F294" i="33" s="1"/>
  <c r="F295" i="33" s="1"/>
  <c r="F296" i="33" s="1"/>
  <c r="F297" i="33" s="1"/>
  <c r="F298" i="33" s="1"/>
  <c r="F299" i="33" s="1"/>
  <c r="F300" i="33" s="1"/>
  <c r="F301" i="33" s="1"/>
  <c r="F302" i="33" s="1"/>
  <c r="F303" i="33" s="1"/>
  <c r="F304" i="33" s="1"/>
  <c r="F305" i="33" s="1"/>
  <c r="F306" i="33" s="1"/>
  <c r="F307" i="33" s="1"/>
  <c r="F308" i="33" s="1"/>
  <c r="F309" i="33" s="1"/>
  <c r="F310" i="33" s="1"/>
  <c r="F311" i="33" s="1"/>
  <c r="F312" i="33" s="1"/>
  <c r="F313" i="33" s="1"/>
  <c r="F314" i="33" s="1"/>
  <c r="F315" i="33" s="1"/>
  <c r="F316" i="33" s="1"/>
  <c r="F317" i="33" s="1"/>
  <c r="F318" i="33" s="1"/>
  <c r="F319" i="33" s="1"/>
  <c r="F320" i="33" s="1"/>
  <c r="F321" i="33" s="1"/>
  <c r="F322" i="33" s="1"/>
  <c r="F323" i="33" s="1"/>
  <c r="F324" i="33" s="1"/>
  <c r="F325" i="33" s="1"/>
  <c r="F326" i="33" s="1"/>
  <c r="F327" i="33" s="1"/>
  <c r="F328" i="33" s="1"/>
  <c r="F329" i="33" s="1"/>
  <c r="F330" i="33" s="1"/>
  <c r="F331" i="33" s="1"/>
  <c r="F332" i="33" s="1"/>
  <c r="F333" i="33" s="1"/>
  <c r="F334" i="33" s="1"/>
  <c r="F335" i="33" s="1"/>
  <c r="F336" i="33" s="1"/>
  <c r="F337" i="33" s="1"/>
  <c r="F338" i="33" s="1"/>
  <c r="F339" i="33" s="1"/>
  <c r="F340" i="33" s="1"/>
  <c r="F341" i="33" s="1"/>
  <c r="F342" i="33" s="1"/>
  <c r="F343" i="33" s="1"/>
  <c r="F344" i="33" s="1"/>
  <c r="F345" i="33" s="1"/>
  <c r="F346" i="33" s="1"/>
  <c r="F347" i="33" s="1"/>
  <c r="F348" i="33" s="1"/>
  <c r="F349" i="33" s="1"/>
  <c r="F350" i="33" s="1"/>
  <c r="F351" i="33" s="1"/>
  <c r="F352" i="33" s="1"/>
  <c r="F353" i="33" s="1"/>
  <c r="F354" i="33" s="1"/>
  <c r="F355" i="33" s="1"/>
  <c r="F356" i="33" s="1"/>
  <c r="F357" i="33" s="1"/>
  <c r="F358" i="33" s="1"/>
  <c r="F359" i="33" s="1"/>
  <c r="F360" i="33" s="1"/>
  <c r="F361" i="33" s="1"/>
  <c r="F362" i="33" s="1"/>
  <c r="F363" i="33" s="1"/>
  <c r="F364" i="33" s="1"/>
  <c r="F365" i="33" s="1"/>
  <c r="F366" i="33" s="1"/>
  <c r="F367" i="33" s="1"/>
  <c r="F368" i="33" s="1"/>
  <c r="F369" i="33" s="1"/>
  <c r="F370" i="33" s="1"/>
  <c r="F371" i="33" s="1"/>
  <c r="F372" i="33" s="1"/>
  <c r="F373" i="33" s="1"/>
  <c r="F374" i="33" s="1"/>
  <c r="F375" i="33" s="1"/>
  <c r="F376" i="33" s="1"/>
  <c r="F377" i="33" s="1"/>
  <c r="F378" i="33" s="1"/>
  <c r="F379" i="33" s="1"/>
  <c r="F380" i="33" s="1"/>
  <c r="F381" i="33" s="1"/>
  <c r="F382" i="33" s="1"/>
  <c r="F383" i="33" s="1"/>
  <c r="F384" i="33" s="1"/>
  <c r="F385" i="33" s="1"/>
  <c r="F386" i="33" s="1"/>
  <c r="F387" i="33" s="1"/>
  <c r="F388" i="33" s="1"/>
  <c r="F389" i="33" s="1"/>
  <c r="F390" i="33" s="1"/>
  <c r="F391" i="33" s="1"/>
  <c r="F392" i="33" s="1"/>
  <c r="F393" i="33" s="1"/>
  <c r="F394" i="33" s="1"/>
  <c r="F395" i="33" s="1"/>
  <c r="F396" i="33" s="1"/>
  <c r="F397" i="33" s="1"/>
  <c r="F398" i="33" s="1"/>
  <c r="F399" i="33" s="1"/>
  <c r="F400" i="33" s="1"/>
  <c r="F401" i="33" s="1"/>
  <c r="F402" i="33" s="1"/>
  <c r="F403" i="33" s="1"/>
  <c r="F404" i="33" s="1"/>
  <c r="F405" i="33" s="1"/>
  <c r="F406" i="33" s="1"/>
  <c r="F407" i="33" s="1"/>
  <c r="F408" i="33" s="1"/>
  <c r="F409" i="33" s="1"/>
  <c r="F410" i="33" s="1"/>
  <c r="F411" i="33" s="1"/>
  <c r="F412" i="33" s="1"/>
  <c r="F413" i="33" s="1"/>
  <c r="F414" i="33" s="1"/>
  <c r="F415" i="33" s="1"/>
  <c r="F416" i="33" s="1"/>
  <c r="F417" i="33" s="1"/>
  <c r="F418" i="33" s="1"/>
  <c r="F419" i="33" s="1"/>
  <c r="F420" i="33" s="1"/>
  <c r="F421" i="33" s="1"/>
  <c r="F422" i="33" s="1"/>
  <c r="F423" i="33" s="1"/>
  <c r="F424" i="33" s="1"/>
  <c r="F425" i="33" s="1"/>
  <c r="F426" i="33" s="1"/>
  <c r="F427" i="33" s="1"/>
  <c r="F428" i="33" s="1"/>
  <c r="F429" i="33" s="1"/>
  <c r="F430" i="33" s="1"/>
  <c r="F431" i="33" s="1"/>
  <c r="F432" i="33" s="1"/>
  <c r="F433" i="33" s="1"/>
  <c r="F434" i="33" s="1"/>
  <c r="F435" i="33" s="1"/>
  <c r="F436" i="33" s="1"/>
  <c r="F437" i="33" s="1"/>
  <c r="F438" i="33" s="1"/>
  <c r="F439" i="33" s="1"/>
  <c r="F440" i="33" s="1"/>
  <c r="F441" i="33" s="1"/>
  <c r="F442" i="33" s="1"/>
  <c r="F443" i="33" s="1"/>
  <c r="F444" i="33" s="1"/>
  <c r="F445" i="33" s="1"/>
  <c r="F446" i="33" s="1"/>
  <c r="F447" i="33" s="1"/>
  <c r="F448" i="33" s="1"/>
  <c r="F449" i="33" s="1"/>
  <c r="F450" i="33" s="1"/>
  <c r="F451" i="33" s="1"/>
  <c r="F452" i="33" s="1"/>
  <c r="F453" i="33" s="1"/>
  <c r="F454" i="33" s="1"/>
  <c r="F455" i="33" s="1"/>
  <c r="F456" i="33" s="1"/>
  <c r="F457" i="33" s="1"/>
  <c r="F458" i="33" s="1"/>
  <c r="F459" i="33" s="1"/>
  <c r="F460" i="33" s="1"/>
  <c r="F461" i="33" s="1"/>
  <c r="F462" i="33" s="1"/>
  <c r="F463" i="33" s="1"/>
  <c r="F464" i="33" s="1"/>
  <c r="F465" i="33" s="1"/>
  <c r="F466" i="33" s="1"/>
  <c r="F467" i="33" s="1"/>
  <c r="F468" i="33" s="1"/>
  <c r="F469" i="33" s="1"/>
  <c r="F470" i="33" s="1"/>
  <c r="F471" i="33" s="1"/>
  <c r="F472" i="33" s="1"/>
  <c r="F473" i="33" s="1"/>
  <c r="F474" i="33" s="1"/>
  <c r="F475" i="33" s="1"/>
  <c r="F476" i="33" s="1"/>
  <c r="F477" i="33" s="1"/>
  <c r="F478" i="33" s="1"/>
  <c r="F479" i="33" s="1"/>
  <c r="F480" i="33" s="1"/>
  <c r="F481" i="33" s="1"/>
  <c r="F482" i="33" s="1"/>
  <c r="F483" i="33" s="1"/>
  <c r="F484" i="33" s="1"/>
  <c r="F6" i="33"/>
  <c r="E6" i="33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E17" i="33" s="1"/>
  <c r="E18" i="33" s="1"/>
  <c r="E19" i="33" s="1"/>
  <c r="E20" i="33" s="1"/>
  <c r="E21" i="33" s="1"/>
  <c r="E22" i="33" s="1"/>
  <c r="E23" i="33" s="1"/>
  <c r="E24" i="33" s="1"/>
  <c r="E25" i="33" s="1"/>
  <c r="E26" i="33" s="1"/>
  <c r="E27" i="33" s="1"/>
  <c r="E28" i="33" s="1"/>
  <c r="E29" i="33" s="1"/>
  <c r="E30" i="33" s="1"/>
  <c r="E31" i="33" s="1"/>
  <c r="E32" i="33" s="1"/>
  <c r="E33" i="33" s="1"/>
  <c r="E34" i="33" s="1"/>
  <c r="E35" i="33" s="1"/>
  <c r="E36" i="33" s="1"/>
  <c r="E37" i="33" s="1"/>
  <c r="E38" i="33" s="1"/>
  <c r="E39" i="33" s="1"/>
  <c r="E40" i="33" s="1"/>
  <c r="E41" i="33" s="1"/>
  <c r="E42" i="33" s="1"/>
  <c r="E43" i="33" s="1"/>
  <c r="E44" i="33" s="1"/>
  <c r="E45" i="33" s="1"/>
  <c r="E46" i="33" s="1"/>
  <c r="E47" i="33" s="1"/>
  <c r="E48" i="33" s="1"/>
  <c r="E49" i="33" s="1"/>
  <c r="E50" i="33" s="1"/>
  <c r="E51" i="33" s="1"/>
  <c r="E52" i="33" s="1"/>
  <c r="E53" i="33" s="1"/>
  <c r="E54" i="33" s="1"/>
  <c r="E55" i="33" s="1"/>
  <c r="E56" i="33" s="1"/>
  <c r="E57" i="33" s="1"/>
  <c r="E58" i="33" s="1"/>
  <c r="E59" i="33" s="1"/>
  <c r="E60" i="33" s="1"/>
  <c r="E61" i="33" s="1"/>
  <c r="E62" i="33" s="1"/>
  <c r="E63" i="33" s="1"/>
  <c r="E64" i="33" s="1"/>
  <c r="E65" i="33" s="1"/>
  <c r="E66" i="33" s="1"/>
  <c r="E67" i="33" s="1"/>
  <c r="E68" i="33" s="1"/>
  <c r="E69" i="33" s="1"/>
  <c r="E70" i="33" s="1"/>
  <c r="E71" i="33" s="1"/>
  <c r="E72" i="33" s="1"/>
  <c r="E73" i="33" s="1"/>
  <c r="E74" i="33" s="1"/>
  <c r="E75" i="33" s="1"/>
  <c r="E76" i="33" s="1"/>
  <c r="E77" i="33" s="1"/>
  <c r="E78" i="33" s="1"/>
  <c r="E79" i="33" s="1"/>
  <c r="E80" i="33" s="1"/>
  <c r="E81" i="33" s="1"/>
  <c r="E82" i="33" s="1"/>
  <c r="E83" i="33" s="1"/>
  <c r="E84" i="33" s="1"/>
  <c r="E85" i="33" s="1"/>
  <c r="E86" i="33" s="1"/>
  <c r="E87" i="33" s="1"/>
  <c r="E88" i="33" s="1"/>
  <c r="E89" i="33" s="1"/>
  <c r="E90" i="33" s="1"/>
  <c r="E91" i="33" s="1"/>
  <c r="E92" i="33" s="1"/>
  <c r="E93" i="33" s="1"/>
  <c r="E94" i="33" s="1"/>
  <c r="E95" i="33" s="1"/>
  <c r="E96" i="33" s="1"/>
  <c r="E97" i="33" s="1"/>
  <c r="E98" i="33" s="1"/>
  <c r="E99" i="33" s="1"/>
  <c r="E100" i="33" s="1"/>
  <c r="E101" i="33" s="1"/>
  <c r="E102" i="33" s="1"/>
  <c r="E103" i="33" s="1"/>
  <c r="E104" i="33" s="1"/>
  <c r="E105" i="33" s="1"/>
  <c r="E106" i="33" s="1"/>
  <c r="E107" i="33" s="1"/>
  <c r="E108" i="33" s="1"/>
  <c r="E109" i="33" s="1"/>
  <c r="E110" i="33" s="1"/>
  <c r="E111" i="33" s="1"/>
  <c r="E112" i="33" s="1"/>
  <c r="E113" i="33" s="1"/>
  <c r="E114" i="33" s="1"/>
  <c r="E115" i="33" s="1"/>
  <c r="E116" i="33" s="1"/>
  <c r="E117" i="33" s="1"/>
  <c r="E118" i="33" s="1"/>
  <c r="E119" i="33" s="1"/>
  <c r="E120" i="33" s="1"/>
  <c r="E121" i="33" s="1"/>
  <c r="E122" i="33" s="1"/>
  <c r="E123" i="33" s="1"/>
  <c r="E124" i="33" s="1"/>
  <c r="E125" i="33" s="1"/>
  <c r="E126" i="33" s="1"/>
  <c r="E127" i="33" s="1"/>
  <c r="E128" i="33" s="1"/>
  <c r="E129" i="33" s="1"/>
  <c r="E130" i="33" s="1"/>
  <c r="E131" i="33" s="1"/>
  <c r="E132" i="33" s="1"/>
  <c r="E133" i="33" s="1"/>
  <c r="E134" i="33" s="1"/>
  <c r="E135" i="33" s="1"/>
  <c r="E136" i="33" s="1"/>
  <c r="E137" i="33" s="1"/>
  <c r="E138" i="33" s="1"/>
  <c r="E139" i="33" s="1"/>
  <c r="E140" i="33" s="1"/>
  <c r="E141" i="33" s="1"/>
  <c r="E142" i="33" s="1"/>
  <c r="E143" i="33" s="1"/>
  <c r="E144" i="33" s="1"/>
  <c r="E145" i="33" s="1"/>
  <c r="E146" i="33" s="1"/>
  <c r="E147" i="33" s="1"/>
  <c r="E148" i="33" s="1"/>
  <c r="E149" i="33" s="1"/>
  <c r="E150" i="33" s="1"/>
  <c r="E151" i="33" s="1"/>
  <c r="E152" i="33" s="1"/>
  <c r="E153" i="33" s="1"/>
  <c r="E154" i="33" s="1"/>
  <c r="E155" i="33" s="1"/>
  <c r="E156" i="33" s="1"/>
  <c r="E157" i="33" s="1"/>
  <c r="E158" i="33" s="1"/>
  <c r="E159" i="33" s="1"/>
  <c r="E160" i="33" s="1"/>
  <c r="E161" i="33" s="1"/>
  <c r="E162" i="33" s="1"/>
  <c r="E163" i="33" s="1"/>
  <c r="E164" i="33" s="1"/>
  <c r="E165" i="33" s="1"/>
  <c r="E166" i="33" s="1"/>
  <c r="E167" i="33" s="1"/>
  <c r="E168" i="33" s="1"/>
  <c r="E169" i="33" s="1"/>
  <c r="E170" i="33" s="1"/>
  <c r="E171" i="33" s="1"/>
  <c r="E172" i="33" s="1"/>
  <c r="E173" i="33" s="1"/>
  <c r="E174" i="33" s="1"/>
  <c r="E175" i="33" s="1"/>
  <c r="E176" i="33" s="1"/>
  <c r="E177" i="33" s="1"/>
  <c r="E178" i="33" s="1"/>
  <c r="E179" i="33" s="1"/>
  <c r="E180" i="33" s="1"/>
  <c r="E181" i="33" s="1"/>
  <c r="E182" i="33" s="1"/>
  <c r="E183" i="33" s="1"/>
  <c r="E184" i="33" s="1"/>
  <c r="E185" i="33" s="1"/>
  <c r="E186" i="33" s="1"/>
  <c r="E187" i="33" s="1"/>
  <c r="E188" i="33" s="1"/>
  <c r="E189" i="33" s="1"/>
  <c r="E190" i="33" s="1"/>
  <c r="E191" i="33" s="1"/>
  <c r="E192" i="33" s="1"/>
  <c r="E193" i="33" s="1"/>
  <c r="E194" i="33" s="1"/>
  <c r="E195" i="33" s="1"/>
  <c r="E196" i="33" s="1"/>
  <c r="E197" i="33" s="1"/>
  <c r="E198" i="33" s="1"/>
  <c r="E199" i="33" s="1"/>
  <c r="E200" i="33" s="1"/>
  <c r="E201" i="33" s="1"/>
  <c r="E202" i="33" s="1"/>
  <c r="E203" i="33" s="1"/>
  <c r="E204" i="33" s="1"/>
  <c r="E205" i="33" s="1"/>
  <c r="E206" i="33" s="1"/>
  <c r="E207" i="33" s="1"/>
  <c r="E208" i="33" s="1"/>
  <c r="E209" i="33" s="1"/>
  <c r="E210" i="33" s="1"/>
  <c r="E211" i="33" s="1"/>
  <c r="E212" i="33" s="1"/>
  <c r="E213" i="33" s="1"/>
  <c r="E214" i="33" s="1"/>
  <c r="E215" i="33" s="1"/>
  <c r="E216" i="33" s="1"/>
  <c r="E217" i="33" s="1"/>
  <c r="E218" i="33" s="1"/>
  <c r="E219" i="33" s="1"/>
  <c r="E220" i="33" s="1"/>
  <c r="E221" i="33" s="1"/>
  <c r="E222" i="33" s="1"/>
  <c r="E223" i="33" s="1"/>
  <c r="E224" i="33" s="1"/>
  <c r="E225" i="33" s="1"/>
  <c r="E226" i="33" s="1"/>
  <c r="E227" i="33" s="1"/>
  <c r="E228" i="33" s="1"/>
  <c r="E229" i="33" s="1"/>
  <c r="E230" i="33" s="1"/>
  <c r="E231" i="33" s="1"/>
  <c r="E232" i="33" s="1"/>
  <c r="E233" i="33" s="1"/>
  <c r="E234" i="33" s="1"/>
  <c r="E235" i="33" s="1"/>
  <c r="E236" i="33" s="1"/>
  <c r="E237" i="33" s="1"/>
  <c r="E238" i="33" s="1"/>
  <c r="E239" i="33" s="1"/>
  <c r="E240" i="33" s="1"/>
  <c r="E241" i="33" s="1"/>
  <c r="E242" i="33" s="1"/>
  <c r="E243" i="33" s="1"/>
  <c r="E244" i="33" s="1"/>
  <c r="E245" i="33" s="1"/>
  <c r="E246" i="33" s="1"/>
  <c r="E247" i="33" s="1"/>
  <c r="E248" i="33" s="1"/>
  <c r="E249" i="33" s="1"/>
  <c r="E250" i="33" s="1"/>
  <c r="E251" i="33" s="1"/>
  <c r="E252" i="33" s="1"/>
  <c r="E253" i="33" s="1"/>
  <c r="E254" i="33" s="1"/>
  <c r="E255" i="33" s="1"/>
  <c r="E256" i="33" s="1"/>
  <c r="E257" i="33" s="1"/>
  <c r="E258" i="33" s="1"/>
  <c r="E259" i="33" s="1"/>
  <c r="E260" i="33" s="1"/>
  <c r="E261" i="33" s="1"/>
  <c r="E262" i="33" s="1"/>
  <c r="E263" i="33" s="1"/>
  <c r="E264" i="33" s="1"/>
  <c r="E265" i="33" s="1"/>
  <c r="E266" i="33" s="1"/>
  <c r="E267" i="33" s="1"/>
  <c r="E268" i="33" s="1"/>
  <c r="E269" i="33" s="1"/>
  <c r="E270" i="33" s="1"/>
  <c r="E271" i="33" s="1"/>
  <c r="E272" i="33" s="1"/>
  <c r="E273" i="33" s="1"/>
  <c r="E274" i="33" s="1"/>
  <c r="E275" i="33" s="1"/>
  <c r="E276" i="33" s="1"/>
  <c r="E277" i="33" s="1"/>
  <c r="E278" i="33" s="1"/>
  <c r="E279" i="33" s="1"/>
  <c r="E280" i="33" s="1"/>
  <c r="E281" i="33" s="1"/>
  <c r="E282" i="33" s="1"/>
  <c r="E283" i="33" s="1"/>
  <c r="E284" i="33" s="1"/>
  <c r="E285" i="33" s="1"/>
  <c r="E286" i="33" s="1"/>
  <c r="E287" i="33" s="1"/>
  <c r="E288" i="33" s="1"/>
  <c r="E289" i="33" s="1"/>
  <c r="E290" i="33" s="1"/>
  <c r="E291" i="33" s="1"/>
  <c r="E292" i="33" s="1"/>
  <c r="E293" i="33" s="1"/>
  <c r="E294" i="33" s="1"/>
  <c r="E295" i="33" s="1"/>
  <c r="E296" i="33" s="1"/>
  <c r="E297" i="33" s="1"/>
  <c r="E298" i="33" s="1"/>
  <c r="E299" i="33" s="1"/>
  <c r="E300" i="33" s="1"/>
  <c r="E301" i="33" s="1"/>
  <c r="E302" i="33" s="1"/>
  <c r="E303" i="33" s="1"/>
  <c r="E304" i="33" s="1"/>
  <c r="E305" i="33" s="1"/>
  <c r="E306" i="33" s="1"/>
  <c r="E307" i="33" s="1"/>
  <c r="E308" i="33" s="1"/>
  <c r="E309" i="33" s="1"/>
  <c r="E310" i="33" s="1"/>
  <c r="E311" i="33" s="1"/>
  <c r="E312" i="33" s="1"/>
  <c r="E313" i="33" s="1"/>
  <c r="E314" i="33" s="1"/>
  <c r="E315" i="33" s="1"/>
  <c r="E316" i="33" s="1"/>
  <c r="E317" i="33" s="1"/>
  <c r="E318" i="33" s="1"/>
  <c r="E319" i="33" s="1"/>
  <c r="E320" i="33" s="1"/>
  <c r="E321" i="33" s="1"/>
  <c r="E322" i="33" s="1"/>
  <c r="E323" i="33" s="1"/>
  <c r="E324" i="33" s="1"/>
  <c r="E325" i="33" s="1"/>
  <c r="E326" i="33" s="1"/>
  <c r="E327" i="33" s="1"/>
  <c r="E328" i="33" s="1"/>
  <c r="E329" i="33" s="1"/>
  <c r="E330" i="33" s="1"/>
  <c r="E331" i="33" s="1"/>
  <c r="E332" i="33" s="1"/>
  <c r="E333" i="33" s="1"/>
  <c r="E334" i="33" s="1"/>
  <c r="E335" i="33" s="1"/>
  <c r="E336" i="33" s="1"/>
  <c r="E337" i="33" s="1"/>
  <c r="E338" i="33" s="1"/>
  <c r="E339" i="33" s="1"/>
  <c r="E340" i="33" s="1"/>
  <c r="E341" i="33" s="1"/>
  <c r="E342" i="33" s="1"/>
  <c r="E343" i="33" s="1"/>
  <c r="E344" i="33" s="1"/>
  <c r="E345" i="33" s="1"/>
  <c r="E346" i="33" s="1"/>
  <c r="E347" i="33" s="1"/>
  <c r="E348" i="33" s="1"/>
  <c r="E349" i="33" s="1"/>
  <c r="E350" i="33" s="1"/>
  <c r="E351" i="33" s="1"/>
  <c r="E352" i="33" s="1"/>
  <c r="E353" i="33" s="1"/>
  <c r="E354" i="33" s="1"/>
  <c r="E355" i="33" s="1"/>
  <c r="E356" i="33" s="1"/>
  <c r="E357" i="33" s="1"/>
  <c r="E358" i="33" s="1"/>
  <c r="E359" i="33" s="1"/>
  <c r="E360" i="33" s="1"/>
  <c r="E361" i="33" s="1"/>
  <c r="E362" i="33" s="1"/>
  <c r="E363" i="33" s="1"/>
  <c r="E364" i="33" s="1"/>
  <c r="E365" i="33" s="1"/>
  <c r="E366" i="33" s="1"/>
  <c r="E367" i="33" s="1"/>
  <c r="E368" i="33" s="1"/>
  <c r="E369" i="33" s="1"/>
  <c r="E370" i="33" s="1"/>
  <c r="E371" i="33" s="1"/>
  <c r="E372" i="33" s="1"/>
  <c r="E373" i="33" s="1"/>
  <c r="E374" i="33" s="1"/>
  <c r="E375" i="33" s="1"/>
  <c r="E376" i="33" s="1"/>
  <c r="E377" i="33" s="1"/>
  <c r="E378" i="33" s="1"/>
  <c r="E379" i="33" s="1"/>
  <c r="E380" i="33" s="1"/>
  <c r="E381" i="33" s="1"/>
  <c r="E382" i="33" s="1"/>
  <c r="E383" i="33" s="1"/>
  <c r="E384" i="33" s="1"/>
  <c r="E385" i="33" s="1"/>
  <c r="E386" i="33" s="1"/>
  <c r="E387" i="33" s="1"/>
  <c r="E388" i="33" s="1"/>
  <c r="E389" i="33" s="1"/>
  <c r="E390" i="33" s="1"/>
  <c r="E391" i="33" s="1"/>
  <c r="E392" i="33" s="1"/>
  <c r="E393" i="33" s="1"/>
  <c r="E394" i="33" s="1"/>
  <c r="E395" i="33" s="1"/>
  <c r="E396" i="33" s="1"/>
  <c r="E397" i="33" s="1"/>
  <c r="E398" i="33" s="1"/>
  <c r="E399" i="33" s="1"/>
  <c r="E400" i="33" s="1"/>
  <c r="E401" i="33" s="1"/>
  <c r="E402" i="33" s="1"/>
  <c r="E403" i="33" s="1"/>
  <c r="E404" i="33" s="1"/>
  <c r="E405" i="33" s="1"/>
  <c r="E406" i="33" s="1"/>
  <c r="E407" i="33" s="1"/>
  <c r="E408" i="33" s="1"/>
  <c r="E409" i="33" s="1"/>
  <c r="E410" i="33" s="1"/>
  <c r="E411" i="33" s="1"/>
  <c r="E412" i="33" s="1"/>
  <c r="E413" i="33" s="1"/>
  <c r="E414" i="33" s="1"/>
  <c r="E415" i="33" s="1"/>
  <c r="E416" i="33" s="1"/>
  <c r="E417" i="33" s="1"/>
  <c r="E418" i="33" s="1"/>
  <c r="E419" i="33" s="1"/>
  <c r="E420" i="33" s="1"/>
  <c r="E421" i="33" s="1"/>
  <c r="E422" i="33" s="1"/>
  <c r="E423" i="33" s="1"/>
  <c r="E424" i="33" s="1"/>
  <c r="E425" i="33" s="1"/>
  <c r="E426" i="33" s="1"/>
  <c r="E427" i="33" s="1"/>
  <c r="E428" i="33" s="1"/>
  <c r="E429" i="33" s="1"/>
  <c r="E430" i="33" s="1"/>
  <c r="E431" i="33" s="1"/>
  <c r="E432" i="33" s="1"/>
  <c r="E433" i="33" s="1"/>
  <c r="E434" i="33" s="1"/>
  <c r="E435" i="33" s="1"/>
  <c r="E436" i="33" s="1"/>
  <c r="E437" i="33" s="1"/>
  <c r="E438" i="33" s="1"/>
  <c r="E439" i="33" s="1"/>
  <c r="E440" i="33" s="1"/>
  <c r="E441" i="33" s="1"/>
  <c r="E442" i="33" s="1"/>
  <c r="E443" i="33" s="1"/>
  <c r="E444" i="33" s="1"/>
  <c r="E445" i="33" s="1"/>
  <c r="E446" i="33" s="1"/>
  <c r="E447" i="33" s="1"/>
  <c r="E448" i="33" s="1"/>
  <c r="E449" i="33" s="1"/>
  <c r="E450" i="33" s="1"/>
  <c r="E451" i="33" s="1"/>
  <c r="E452" i="33" s="1"/>
  <c r="E453" i="33" s="1"/>
  <c r="E454" i="33" s="1"/>
  <c r="E455" i="33" s="1"/>
  <c r="E456" i="33" s="1"/>
  <c r="E457" i="33" s="1"/>
  <c r="E458" i="33" s="1"/>
  <c r="E459" i="33" s="1"/>
  <c r="E460" i="33" s="1"/>
  <c r="E461" i="33" s="1"/>
  <c r="E462" i="33" s="1"/>
  <c r="E463" i="33" s="1"/>
  <c r="E464" i="33" s="1"/>
  <c r="E465" i="33" s="1"/>
  <c r="E466" i="33" s="1"/>
  <c r="E467" i="33" s="1"/>
  <c r="E468" i="33" s="1"/>
  <c r="E469" i="33" s="1"/>
  <c r="E470" i="33" s="1"/>
  <c r="E471" i="33" s="1"/>
  <c r="E472" i="33" s="1"/>
  <c r="E473" i="33" s="1"/>
  <c r="E474" i="33" s="1"/>
  <c r="E475" i="33" s="1"/>
  <c r="E476" i="33" s="1"/>
  <c r="E477" i="33" s="1"/>
  <c r="E478" i="33" s="1"/>
  <c r="E479" i="33" s="1"/>
  <c r="E480" i="33" s="1"/>
  <c r="E481" i="33" s="1"/>
  <c r="E482" i="33" s="1"/>
  <c r="E483" i="33" s="1"/>
  <c r="E484" i="33" s="1"/>
  <c r="J49" i="33" l="1"/>
  <c r="J65" i="33"/>
  <c r="J31" i="33"/>
  <c r="J38" i="33"/>
  <c r="J37" i="33" s="1"/>
  <c r="J36" i="33" s="1"/>
  <c r="J117" i="33"/>
  <c r="J125" i="33"/>
  <c r="J153" i="33"/>
  <c r="J207" i="33"/>
  <c r="J275" i="33"/>
  <c r="J6" i="33"/>
  <c r="J93" i="33"/>
  <c r="J92" i="33" s="1"/>
  <c r="J121" i="33"/>
  <c r="J135" i="33"/>
  <c r="J179" i="33"/>
  <c r="J213" i="33"/>
  <c r="J249" i="33"/>
  <c r="J295" i="33"/>
  <c r="J305" i="33"/>
  <c r="J308" i="33"/>
  <c r="J319" i="33"/>
  <c r="J337" i="33"/>
  <c r="J346" i="33"/>
  <c r="J357" i="33"/>
  <c r="J354" i="33" s="1"/>
  <c r="J367" i="33"/>
  <c r="J116" i="33"/>
  <c r="J115" i="33" s="1"/>
  <c r="J10" i="33"/>
  <c r="J18" i="33"/>
  <c r="J28" i="33"/>
  <c r="J81" i="33"/>
  <c r="J84" i="33"/>
  <c r="J102" i="33"/>
  <c r="J146" i="33"/>
  <c r="J145" i="33" s="1"/>
  <c r="J162" i="33"/>
  <c r="J174" i="33"/>
  <c r="J188" i="33"/>
  <c r="J200" i="33"/>
  <c r="J224" i="33"/>
  <c r="J253" i="33"/>
  <c r="J272" i="33"/>
  <c r="J282" i="33"/>
  <c r="J292" i="33"/>
  <c r="J315" i="33"/>
  <c r="J314" i="33" s="1"/>
  <c r="J323" i="33"/>
  <c r="J332" i="33"/>
  <c r="J341" i="33"/>
  <c r="J336" i="33" s="1"/>
  <c r="J350" i="33"/>
  <c r="J374" i="33"/>
  <c r="J381" i="33"/>
  <c r="J395" i="33"/>
  <c r="J409" i="33"/>
  <c r="J422" i="33"/>
  <c r="J420" i="33" s="1"/>
  <c r="J432" i="33"/>
  <c r="J461" i="33"/>
  <c r="J345" i="33"/>
  <c r="J15" i="33"/>
  <c r="J9" i="33" s="1"/>
  <c r="J22" i="33"/>
  <c r="J88" i="33"/>
  <c r="J98" i="33"/>
  <c r="J110" i="33"/>
  <c r="J168" i="33"/>
  <c r="J194" i="33"/>
  <c r="J218" i="33"/>
  <c r="J232" i="33"/>
  <c r="J242" i="33"/>
  <c r="J239" i="33" s="1"/>
  <c r="J288" i="33"/>
  <c r="J279" i="33" s="1"/>
  <c r="J328" i="33"/>
  <c r="J327" i="33" s="1"/>
  <c r="J363" i="33"/>
  <c r="J362" i="33" s="1"/>
  <c r="J360" i="33" s="1"/>
  <c r="J405" i="33"/>
  <c r="J430" i="33"/>
  <c r="J452" i="33"/>
  <c r="J79" i="33"/>
  <c r="J157" i="33"/>
  <c r="J261" i="33"/>
  <c r="J260" i="33" s="1"/>
  <c r="J303" i="33"/>
  <c r="J184" i="33"/>
  <c r="J412" i="33"/>
  <c r="J450" i="33"/>
  <c r="J446" i="33" s="1"/>
  <c r="J443" i="33" s="1"/>
  <c r="J441" i="33" s="1"/>
  <c r="J144" i="33" l="1"/>
  <c r="J373" i="33"/>
  <c r="J418" i="33"/>
  <c r="J416" i="33" s="1"/>
  <c r="J5" i="33"/>
  <c r="J114" i="33" s="1"/>
  <c r="J313" i="33"/>
  <c r="J312" i="33" s="1"/>
  <c r="J472" i="33"/>
  <c r="J143" i="33"/>
  <c r="J394" i="33" l="1"/>
  <c r="J473" i="33" s="1"/>
  <c r="J484" i="33" s="1"/>
</calcChain>
</file>

<file path=xl/sharedStrings.xml><?xml version="1.0" encoding="utf-8"?>
<sst xmlns="http://schemas.openxmlformats.org/spreadsheetml/2006/main" count="1401" uniqueCount="1200">
  <si>
    <t>Ammortamenti delle altre immobilizzazioni materiali</t>
  </si>
  <si>
    <t>Altri accantonamenti</t>
  </si>
  <si>
    <t>Altri proventi straordinari</t>
  </si>
  <si>
    <t>IRAP relativa a personale dipendente</t>
  </si>
  <si>
    <t>IRAP relativa ad attività di libera professione (intramoenia)</t>
  </si>
  <si>
    <t>AA0030</t>
  </si>
  <si>
    <t>AA0040</t>
  </si>
  <si>
    <t>AA0070</t>
  </si>
  <si>
    <t>AA0080</t>
  </si>
  <si>
    <t>AA0090</t>
  </si>
  <si>
    <t>AA0100</t>
  </si>
  <si>
    <t>AA0120</t>
  </si>
  <si>
    <t>AA0130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</si>
  <si>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</si>
  <si>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</si>
  <si>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</si>
  <si>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</si>
  <si>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</si>
  <si>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</si>
  <si>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</si>
  <si>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</si>
  <si>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AA0250</t>
  </si>
  <si>
    <t>AA0260</t>
  </si>
  <si>
    <t>AA0280</t>
  </si>
  <si>
    <t>AA0290</t>
  </si>
  <si>
    <t>AA0300</t>
  </si>
  <si>
    <t>AA0310</t>
  </si>
  <si>
    <t>AA0350</t>
  </si>
  <si>
    <t>AA0360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</si>
  <si>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</si>
  <si>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</si>
  <si>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</si>
  <si>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</si>
  <si>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</si>
  <si>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</si>
  <si>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</si>
  <si>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</si>
  <si>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</si>
  <si>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AA0470</t>
  </si>
  <si>
    <t>AA0480</t>
  </si>
  <si>
    <t>AA0490</t>
  </si>
  <si>
    <t>AA0500</t>
  </si>
  <si>
    <t>AA0510</t>
  </si>
  <si>
    <t>AA0520</t>
  </si>
  <si>
    <t>AA0530</t>
  </si>
  <si>
    <t>AA0540</t>
  </si>
  <si>
    <t>AA0550</t>
  </si>
  <si>
    <t>AA0560</t>
  </si>
  <si>
    <t>AA0580</t>
  </si>
  <si>
    <t>AA0590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</si>
  <si>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</si>
  <si>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</si>
  <si>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</si>
  <si>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</si>
  <si>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</si>
  <si>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</si>
  <si>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</si>
  <si>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</si>
  <si>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</si>
  <si>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</si>
  <si>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</si>
  <si>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</si>
  <si>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</si>
  <si>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AA0760</t>
  </si>
  <si>
    <t>AA0780</t>
  </si>
  <si>
    <t>AA0790</t>
  </si>
  <si>
    <t>AA0810</t>
  </si>
  <si>
    <t>AA0820</t>
  </si>
  <si>
    <t>AA0830</t>
  </si>
  <si>
    <t>AA0850</t>
  </si>
  <si>
    <t>AA0870</t>
  </si>
  <si>
    <t>AA0900</t>
  </si>
  <si>
    <t>AA0910</t>
  </si>
  <si>
    <t>AA0920</t>
  </si>
  <si>
    <t>AA0930</t>
  </si>
  <si>
    <t>AA0950</t>
  </si>
  <si>
    <t>AA0960</t>
  </si>
  <si>
    <t>AA0970</t>
  </si>
  <si>
    <t>AA0990</t>
  </si>
  <si>
    <t>AA1000</t>
  </si>
  <si>
    <t>AA1010</t>
  </si>
  <si>
    <t>AA1020</t>
  </si>
  <si>
    <t>AA1030</t>
  </si>
  <si>
    <t>AA1040</t>
  </si>
  <si>
    <t>AA1050</t>
  </si>
  <si>
    <t>AA1070</t>
  </si>
  <si>
    <t>AA1080</t>
  </si>
  <si>
    <t>AA1090</t>
  </si>
  <si>
    <t>BA2670</t>
  </si>
  <si>
    <t>BA2680</t>
  </si>
  <si>
    <t>BA0040</t>
  </si>
  <si>
    <t>BA0050</t>
  </si>
  <si>
    <t>BA0060</t>
  </si>
  <si>
    <t>BA0080</t>
  </si>
  <si>
    <t>BA0090</t>
  </si>
  <si>
    <t>BA0100</t>
  </si>
  <si>
    <t>BA0220</t>
  </si>
  <si>
    <t>BA0230</t>
  </si>
  <si>
    <t>BA0240</t>
  </si>
  <si>
    <t>BA0250</t>
  </si>
  <si>
    <t>BA0260</t>
  </si>
  <si>
    <t>BA0270</t>
  </si>
  <si>
    <t>BA0280</t>
  </si>
  <si>
    <t>BA0290</t>
  </si>
  <si>
    <t>BA0300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</si>
  <si>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</si>
  <si>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</si>
  <si>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</si>
  <si>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</si>
  <si>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</si>
  <si>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</si>
  <si>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</si>
  <si>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</si>
  <si>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BA0440</t>
  </si>
  <si>
    <t>BA0450</t>
  </si>
  <si>
    <t>BA0460</t>
  </si>
  <si>
    <t>BA0470</t>
  </si>
  <si>
    <t>BA0480</t>
  </si>
  <si>
    <t>BA0500</t>
  </si>
  <si>
    <t>BA0510</t>
  </si>
  <si>
    <t>BA0520</t>
  </si>
  <si>
    <t>BA0540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</si>
  <si>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</si>
  <si>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</si>
  <si>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</si>
  <si>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</si>
  <si>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</si>
  <si>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</si>
  <si>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</si>
  <si>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</si>
  <si>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</si>
  <si>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BA0660</t>
  </si>
  <si>
    <t>BA0670</t>
  </si>
  <si>
    <t>BA0680</t>
  </si>
  <si>
    <t>BA0690</t>
  </si>
  <si>
    <t>BA0710</t>
  </si>
  <si>
    <t>BA0720</t>
  </si>
  <si>
    <t>BA0730</t>
  </si>
  <si>
    <t>BA0740</t>
  </si>
  <si>
    <t>BA0760</t>
  </si>
  <si>
    <t>BA0770</t>
  </si>
  <si>
    <t>BA0780</t>
  </si>
  <si>
    <t>BA0790</t>
  </si>
  <si>
    <t>BA0810</t>
  </si>
  <si>
    <t>BA0820</t>
  </si>
  <si>
    <t>BA0830</t>
  </si>
  <si>
    <t>BA0850</t>
  </si>
  <si>
    <t>BA0860</t>
  </si>
  <si>
    <t>BA0870</t>
  </si>
  <si>
    <t>BA0880</t>
  </si>
  <si>
    <t>BA0890</t>
  </si>
  <si>
    <t>BA0910</t>
  </si>
  <si>
    <t>BA0920</t>
  </si>
  <si>
    <t>BA0930</t>
  </si>
  <si>
    <t>BA0940</t>
  </si>
  <si>
    <t>BA0950</t>
  </si>
  <si>
    <t>BA0970</t>
  </si>
  <si>
    <t>BA0980</t>
  </si>
  <si>
    <t>BA0990</t>
  </si>
  <si>
    <t>BA1000</t>
  </si>
  <si>
    <t>BA1010</t>
  </si>
  <si>
    <t>BA1020</t>
  </si>
  <si>
    <t>BA1040</t>
  </si>
  <si>
    <t>BA1050</t>
  </si>
  <si>
    <t>BA1060</t>
  </si>
  <si>
    <t>BA1070</t>
  </si>
  <si>
    <t>BA1080</t>
  </si>
  <si>
    <t>BA1100</t>
  </si>
  <si>
    <t>BA1110</t>
  </si>
  <si>
    <t>BA1120</t>
  </si>
  <si>
    <t>BA1130</t>
  </si>
  <si>
    <t>BA1150</t>
  </si>
  <si>
    <t>BA1160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</si>
  <si>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</si>
  <si>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</si>
  <si>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</si>
  <si>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</si>
  <si>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</si>
  <si>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</si>
  <si>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</si>
  <si>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</si>
  <si>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</si>
  <si>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</si>
  <si>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</si>
  <si>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</si>
  <si>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</si>
  <si>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</si>
  <si>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</si>
  <si>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</si>
  <si>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</si>
  <si>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</si>
  <si>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</si>
  <si>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BA1400</t>
  </si>
  <si>
    <t>BA1410</t>
  </si>
  <si>
    <t>BA1430</t>
  </si>
  <si>
    <t>BA1440</t>
  </si>
  <si>
    <t>BA1460</t>
  </si>
  <si>
    <t>BA1470</t>
  </si>
  <si>
    <t>BA1480</t>
  </si>
  <si>
    <t>BA1420</t>
  </si>
  <si>
    <t>BA1500</t>
  </si>
  <si>
    <t>BA1510</t>
  </si>
  <si>
    <t>BA1520</t>
  </si>
  <si>
    <t>BA1530</t>
  </si>
  <si>
    <t>BA1540</t>
  </si>
  <si>
    <t>BA1550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</si>
  <si>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</si>
  <si>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</si>
  <si>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</si>
  <si>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</si>
  <si>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</si>
  <si>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</si>
  <si>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</si>
  <si>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</si>
  <si>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</si>
  <si>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</si>
  <si>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</si>
  <si>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</si>
  <si>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</si>
  <si>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BA1730</t>
  </si>
  <si>
    <t>BA1740</t>
  </si>
  <si>
    <t>BA1760</t>
  </si>
  <si>
    <t>BA1770</t>
  </si>
  <si>
    <t>BA1790</t>
  </si>
  <si>
    <t>BA1800</t>
  </si>
  <si>
    <t>BA1820</t>
  </si>
  <si>
    <t>BA1830</t>
  </si>
  <si>
    <t>BA1850</t>
  </si>
  <si>
    <t>BA1860</t>
  </si>
  <si>
    <t>BA1870</t>
  </si>
  <si>
    <t>BA1810</t>
  </si>
  <si>
    <t>BA1890</t>
  </si>
  <si>
    <t>BA1900</t>
  </si>
  <si>
    <t>BA1920</t>
  </si>
  <si>
    <t>BA1930</t>
  </si>
  <si>
    <t>BA1940</t>
  </si>
  <si>
    <t>BA1950</t>
  </si>
  <si>
    <t>BA1960</t>
  </si>
  <si>
    <t>BA1970</t>
  </si>
  <si>
    <t>BA1980</t>
  </si>
  <si>
    <t>BA2000</t>
  </si>
  <si>
    <t>BA2020</t>
  </si>
  <si>
    <t>BA2030</t>
  </si>
  <si>
    <t>BA2050</t>
  </si>
  <si>
    <t>BA2060</t>
  </si>
  <si>
    <t>BA2070</t>
  </si>
  <si>
    <t>BA2120</t>
  </si>
  <si>
    <t>BA2130</t>
  </si>
  <si>
    <t>BA2140</t>
  </si>
  <si>
    <t>BA2160</t>
  </si>
  <si>
    <t>BA2170</t>
  </si>
  <si>
    <t>BA2180</t>
  </si>
  <si>
    <t>BA2200</t>
  </si>
  <si>
    <t>BA2210</t>
  </si>
  <si>
    <t>BA2220</t>
  </si>
  <si>
    <t>BA2250</t>
  </si>
  <si>
    <t>BA2260</t>
  </si>
  <si>
    <t>BA2270</t>
  </si>
  <si>
    <t>BA2290</t>
  </si>
  <si>
    <t>BA2300</t>
  </si>
  <si>
    <t>BA2310</t>
  </si>
  <si>
    <t>BA2340</t>
  </si>
  <si>
    <t>BA2350</t>
  </si>
  <si>
    <t>BA2360</t>
  </si>
  <si>
    <t>BA2380</t>
  </si>
  <si>
    <t>BA2390</t>
  </si>
  <si>
    <t>BA2400</t>
  </si>
  <si>
    <t>BA2430</t>
  </si>
  <si>
    <t>BA2440</t>
  </si>
  <si>
    <t>BA2450</t>
  </si>
  <si>
    <t>BA2470</t>
  </si>
  <si>
    <t>BA2480</t>
  </si>
  <si>
    <t>BA2490</t>
  </si>
  <si>
    <t>BA2510</t>
  </si>
  <si>
    <t>BA2520</t>
  </si>
  <si>
    <t>BA2540</t>
  </si>
  <si>
    <t>BA2550</t>
  </si>
  <si>
    <t>BA2570</t>
  </si>
  <si>
    <t>BA2600</t>
  </si>
  <si>
    <t>BA2610</t>
  </si>
  <si>
    <t>BA2620</t>
  </si>
  <si>
    <t>BA2640</t>
  </si>
  <si>
    <t>BA2650</t>
  </si>
  <si>
    <t>BA2710</t>
  </si>
  <si>
    <t>BA2720</t>
  </si>
  <si>
    <t>BA2730</t>
  </si>
  <si>
    <t>BA2740</t>
  </si>
  <si>
    <t>BA2750</t>
  </si>
  <si>
    <t>BA2760</t>
  </si>
  <si>
    <t>BA2780</t>
  </si>
  <si>
    <t>BA2790</t>
  </si>
  <si>
    <t>BA2800</t>
  </si>
  <si>
    <t>BA2810</t>
  </si>
  <si>
    <t>BA2830</t>
  </si>
  <si>
    <t>BA2840</t>
  </si>
  <si>
    <t>BA2850</t>
  </si>
  <si>
    <t>BA2860</t>
  </si>
  <si>
    <t>BA2870</t>
  </si>
  <si>
    <t>BA2880</t>
  </si>
  <si>
    <t>BA2890</t>
  </si>
  <si>
    <t>CA0020</t>
  </si>
  <si>
    <t>CA0030</t>
  </si>
  <si>
    <t>CA0040</t>
  </si>
  <si>
    <t>CA0060</t>
  </si>
  <si>
    <t>CA0070</t>
  </si>
  <si>
    <t>CA0080</t>
  </si>
  <si>
    <t>CA0090</t>
  </si>
  <si>
    <t>CA0100</t>
  </si>
  <si>
    <t>CA0120</t>
  </si>
  <si>
    <t>CA0130</t>
  </si>
  <si>
    <t>CA0140</t>
  </si>
  <si>
    <t>CA0160</t>
  </si>
  <si>
    <t>CA0170</t>
  </si>
  <si>
    <t>DA0010</t>
  </si>
  <si>
    <t>DA0020</t>
  </si>
  <si>
    <t>EA0020</t>
  </si>
  <si>
    <t>EA0040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</si>
  <si>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</si>
  <si>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</si>
  <si>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</si>
  <si>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</si>
  <si>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</si>
  <si>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</si>
  <si>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</si>
  <si>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</si>
  <si>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</si>
  <si>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EA0180</t>
  </si>
  <si>
    <t>EA0190</t>
  </si>
  <si>
    <t>EA0200</t>
  </si>
  <si>
    <t>EA0210</t>
  </si>
  <si>
    <t>EA0220</t>
  </si>
  <si>
    <t>EA0230</t>
  </si>
  <si>
    <t>EA0240</t>
  </si>
  <si>
    <t>EA0250</t>
  </si>
  <si>
    <t>EA0270</t>
  </si>
  <si>
    <t>EA0290</t>
  </si>
  <si>
    <t>EA0300</t>
  </si>
  <si>
    <t>EA0330</t>
  </si>
  <si>
    <t>EA0340</t>
  </si>
  <si>
    <t>EA0360</t>
  </si>
  <si>
    <t>EA0380</t>
  </si>
  <si>
    <t>EA0390</t>
  </si>
  <si>
    <t>EA0400</t>
  </si>
  <si>
    <t>EA0410</t>
  </si>
  <si>
    <t>EA0420</t>
  </si>
  <si>
    <t>EA0430</t>
  </si>
  <si>
    <t>EA0440</t>
  </si>
  <si>
    <t>EA0450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</si>
  <si>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</si>
  <si>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</si>
  <si>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</si>
  <si>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</si>
  <si>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</si>
  <si>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</si>
  <si>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</si>
  <si>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</si>
  <si>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</si>
  <si>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Altri oneri straordinari</t>
  </si>
  <si>
    <t>YA0020</t>
  </si>
  <si>
    <t>YA0030</t>
  </si>
  <si>
    <t>YA0040</t>
  </si>
  <si>
    <t>YA0050</t>
  </si>
  <si>
    <t>YA0070</t>
  </si>
  <si>
    <t>YA0080</t>
  </si>
  <si>
    <t>YA0090</t>
  </si>
  <si>
    <t>CONTO  ECONOMICO</t>
  </si>
  <si>
    <t>Importo</t>
  </si>
  <si>
    <t>%</t>
  </si>
  <si>
    <t>A)</t>
  </si>
  <si>
    <t>VALORE DELLA PRODUZIONE</t>
  </si>
  <si>
    <t>1)</t>
  </si>
  <si>
    <t>Contributi in c/esercizio</t>
  </si>
  <si>
    <t>SOMMA</t>
  </si>
  <si>
    <t>a.1.a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</si>
  <si>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</si>
  <si>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</si>
  <si>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</si>
  <si>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</si>
  <si>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</si>
  <si>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</si>
  <si>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</si>
  <si>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</si>
  <si>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</si>
  <si>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</si>
  <si>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</si>
  <si>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</si>
  <si>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</si>
  <si>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</si>
  <si>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</si>
  <si>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</si>
  <si>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</si>
  <si>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</si>
  <si>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</si>
  <si>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</si>
  <si>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</si>
  <si>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</si>
  <si>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</si>
  <si>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</si>
  <si>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</si>
  <si>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a.1.c.2</t>
  </si>
  <si>
    <t>da Ministero della Salute per ricerca finalizzata</t>
  </si>
  <si>
    <t>a.1.c.3</t>
  </si>
  <si>
    <t>da Regione e altri soggetti pubblici</t>
  </si>
  <si>
    <t>a.1.c.4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</si>
  <si>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</si>
  <si>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</si>
  <si>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</si>
  <si>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</si>
  <si>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</si>
  <si>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</si>
  <si>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a.3</t>
  </si>
  <si>
    <t>Utilizzo fondi per quote inutilizzate contributi vincolati di esercizi precedenti</t>
  </si>
  <si>
    <t>a.4</t>
  </si>
  <si>
    <t>Ricavi per prestazioni sanitarie e sociosanitarie a rilevanza sanitaria</t>
  </si>
  <si>
    <t>a.4.a</t>
  </si>
  <si>
    <t>Ricavi per prestazioni sanitarie e sociosanitarie - ad aziende sanitarie pubbliche</t>
  </si>
  <si>
    <t>a.4.b</t>
  </si>
  <si>
    <t>Ricavi per prestazioni sanitarie e sociosanitarie - intramoenia</t>
  </si>
  <si>
    <t>a.4.c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</si>
  <si>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</si>
  <si>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</si>
  <si>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</si>
  <si>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</si>
  <si>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</si>
  <si>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</si>
  <si>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</si>
  <si>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</si>
  <si>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</si>
  <si>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</si>
  <si>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</si>
  <si>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</si>
  <si>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</si>
  <si>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</si>
  <si>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</si>
  <si>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B)</t>
  </si>
  <si>
    <t>COSTI DELLA PRODUZIONE</t>
  </si>
  <si>
    <t>Acquisti di beni</t>
  </si>
  <si>
    <t>b.1.a</t>
  </si>
  <si>
    <t>Acquisti di beni sanitari</t>
  </si>
  <si>
    <t>b.1.b</t>
  </si>
  <si>
    <t>Acquisti di beni non sanitari</t>
  </si>
  <si>
    <t>Acquisti di servizi sanitari</t>
  </si>
  <si>
    <t>b.2.a</t>
  </si>
  <si>
    <t>Acquisti di servizi sanitari - Medicina di base</t>
  </si>
  <si>
    <t>b.2.b</t>
  </si>
  <si>
    <t>Acquisti di servizi sanitari - Farmaceutica</t>
  </si>
  <si>
    <t>b.2.c</t>
  </si>
  <si>
    <t>Acquisti di servizi sanitari per assitenza specialistica ambulatoriale</t>
  </si>
  <si>
    <t>b.2.d</t>
  </si>
  <si>
    <t>Acquisti di servizi sanitari per assistenza riabilitativa</t>
  </si>
  <si>
    <t>b.2.e</t>
  </si>
  <si>
    <t>e)</t>
  </si>
  <si>
    <t>Acquisti di servizi sanitari per assistenza integrativa</t>
  </si>
  <si>
    <t>b.2.f</t>
  </si>
  <si>
    <t>f)</t>
  </si>
  <si>
    <t>Acquisti di servizi sanitari per assistenza protesica</t>
  </si>
  <si>
    <t>b.2.g</t>
  </si>
  <si>
    <t>g)</t>
  </si>
  <si>
    <t>b.2.h</t>
  </si>
  <si>
    <t>h)</t>
  </si>
  <si>
    <t>Acquisti prestazioni di psichiatrica residenziale e semiresidenziale</t>
  </si>
  <si>
    <t>b.2.i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</si>
  <si>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</si>
  <si>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</si>
  <si>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</si>
  <si>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</si>
  <si>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</si>
  <si>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</si>
  <si>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</si>
  <si>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</si>
  <si>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</si>
  <si>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</si>
  <si>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</si>
  <si>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</si>
  <si>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</si>
  <si>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Compartecipazione al personale per att. Libero-prof. (intramoenia)</t>
  </si>
  <si>
    <t>b.2.n</t>
  </si>
  <si>
    <t>n)</t>
  </si>
  <si>
    <t>Rimborsi Assegni e contributi sanitari</t>
  </si>
  <si>
    <t>b.2.o</t>
  </si>
  <si>
    <t>o)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</si>
  <si>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</si>
  <si>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</si>
  <si>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</si>
  <si>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</si>
  <si>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</si>
  <si>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</si>
  <si>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</si>
  <si>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</si>
  <si>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</si>
  <si>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</si>
  <si>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</si>
  <si>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t>b.3.c</t>
  </si>
  <si>
    <t>Formazione</t>
  </si>
  <si>
    <t>b.4</t>
  </si>
  <si>
    <t>Manutenzione e riparazione</t>
  </si>
  <si>
    <t>b.5</t>
  </si>
  <si>
    <t>Godimento di beni di terzi</t>
  </si>
  <si>
    <t>Costi del personale</t>
  </si>
  <si>
    <t>b.6.a</t>
  </si>
  <si>
    <t>Personale dirigente medico</t>
  </si>
  <si>
    <t>b.6.b</t>
  </si>
  <si>
    <t>Personale dirigente ruolo sanitario non medico</t>
  </si>
  <si>
    <t>b.6.c</t>
  </si>
  <si>
    <t>Personale comparto ruolo sanitario</t>
  </si>
  <si>
    <t>b.6.d</t>
  </si>
  <si>
    <t>Personale dirigente altri ruoli</t>
  </si>
  <si>
    <t>b.6.e</t>
  </si>
  <si>
    <t>Personale comparto altri ruoli</t>
  </si>
  <si>
    <t>b.7</t>
  </si>
  <si>
    <t>Oneri diversi di gestione</t>
  </si>
  <si>
    <t>Ammortamenti</t>
  </si>
  <si>
    <t>b.8.a</t>
  </si>
  <si>
    <t>Ammortamenti immobilizzazioni immateriali</t>
  </si>
  <si>
    <t>b.8.b</t>
  </si>
  <si>
    <t>Ammortamenti dei Fabbricati</t>
  </si>
  <si>
    <t>b.8.c</t>
  </si>
  <si>
    <t>b.9</t>
  </si>
  <si>
    <t>Svalutazione delle immobilizzazioni e dei crediti</t>
  </si>
  <si>
    <t>10)</t>
  </si>
  <si>
    <t>Variazione delle rimanenze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</si>
  <si>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</si>
  <si>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</si>
  <si>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</si>
  <si>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</si>
  <si>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</si>
  <si>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</si>
  <si>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</si>
  <si>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Accantonamenti per rischi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</si>
  <si>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</si>
  <si>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</si>
  <si>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</si>
  <si>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</si>
  <si>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</si>
  <si>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</si>
  <si>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</si>
  <si>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C)</t>
  </si>
  <si>
    <t>PROVENTI E ONERI FINANZIARI</t>
  </si>
  <si>
    <t>c.1</t>
  </si>
  <si>
    <t>Interessi attivi ed altri proventi finanziari</t>
  </si>
  <si>
    <t>c.2</t>
  </si>
  <si>
    <t>Interessi passivi ed altri oneri finanziari</t>
  </si>
  <si>
    <t>Totale C)</t>
  </si>
  <si>
    <t>D)</t>
  </si>
  <si>
    <t>RETTIFICHE DI VALORE DI ATTIVITA' FINANZIARIE</t>
  </si>
  <si>
    <t>Cd.1</t>
  </si>
  <si>
    <t>Rivalutazioni</t>
  </si>
  <si>
    <t>d.2</t>
  </si>
  <si>
    <t>Svalutazioni</t>
  </si>
  <si>
    <t>Totale D)</t>
  </si>
  <si>
    <t>E)</t>
  </si>
  <si>
    <t>PROVENTI E ONERI STRAORDINARI</t>
  </si>
  <si>
    <t>Proventi straordinari</t>
  </si>
  <si>
    <t>e.1.a</t>
  </si>
  <si>
    <t>Plusvalenze</t>
  </si>
  <si>
    <t>e.1.b</t>
  </si>
  <si>
    <t>Oneri straordinari</t>
  </si>
  <si>
    <t>e.2.a</t>
  </si>
  <si>
    <t>Minusvalenze</t>
  </si>
  <si>
    <t>e.2.b</t>
  </si>
  <si>
    <t>Totale E)</t>
  </si>
  <si>
    <t>RISULTATO PRIMA DELLE IMPOSTE (A-B+C+D+E)</t>
  </si>
  <si>
    <t>Y)</t>
  </si>
  <si>
    <t>IMPOSTE SUL REDDITO DELL'ESERCIZIO</t>
  </si>
  <si>
    <t>IRAP</t>
  </si>
  <si>
    <t>y.1.a</t>
  </si>
  <si>
    <t>y.1.b</t>
  </si>
  <si>
    <t>IRAP relativa a collaboratori e personale assimilato a lavoro dipendente</t>
  </si>
  <si>
    <t>y.1.c</t>
  </si>
  <si>
    <t>y.1.d</t>
  </si>
  <si>
    <t>IRAP relativa ad attività commerciali</t>
  </si>
  <si>
    <t>y.2</t>
  </si>
  <si>
    <t>IRES</t>
  </si>
  <si>
    <t>y.3</t>
  </si>
  <si>
    <t>Accantonamento a fondo imposte (accertamenti, condoni, ecc.)</t>
  </si>
  <si>
    <t>Totale Y)</t>
  </si>
  <si>
    <t>UTILE (PERDITA) DELL'ESERCIZIO</t>
  </si>
  <si>
    <t>Cons</t>
  </si>
  <si>
    <t>CODICE</t>
  </si>
  <si>
    <t>SS</t>
  </si>
  <si>
    <t>S</t>
  </si>
  <si>
    <t>R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</si>
  <si>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</si>
  <si>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</si>
  <si>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</si>
  <si>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</si>
  <si>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</si>
  <si>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</si>
  <si>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</si>
  <si>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</si>
  <si>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</si>
  <si>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</si>
  <si>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</si>
  <si>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</si>
  <si>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</si>
  <si>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</si>
  <si>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</si>
  <si>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</si>
  <si>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</si>
  <si>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</si>
  <si>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A.1.B.3.1)  Contributi da altri soggetti pubblici (extra fondo) vincolati</t>
  </si>
  <si>
    <t>A.1.B.3.2)  Contributi da altri soggetti pubblici (extra fondo) L. 210/92</t>
  </si>
  <si>
    <t>A.1.B.3.3)  Contributi da altri soggetti pubblici (extra fondo) altro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</si>
  <si>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</si>
  <si>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</si>
  <si>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</si>
  <si>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</si>
  <si>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</si>
  <si>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</si>
  <si>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</si>
  <si>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</si>
  <si>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</si>
  <si>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</si>
  <si>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</si>
  <si>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</si>
  <si>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</si>
  <si>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A.3.A)  Utilizzo fondi per quote inutilizzate contributi di esercizi precedenti da Regione o Prov. Aut. per quota F.S. regionale vincolato</t>
  </si>
  <si>
    <t>A.3.B) Utilizzo fondi per quote inutilizzate contributi di esercizi precedenti da soggetti pubblici (extra fondo) vincolati</t>
  </si>
  <si>
    <t>A.3.C)  Utilizzo fondi per quote inutilizzate contributi di esercizi precedenti per ricerca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</si>
  <si>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</si>
  <si>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</si>
  <si>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</si>
  <si>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</si>
  <si>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</si>
  <si>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</si>
  <si>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</si>
  <si>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</si>
  <si>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</si>
  <si>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psichiatria residenziale e semiresidenziale</t>
  </si>
  <si>
    <t>A.4.A.1.4) Prestazioni di File F</t>
  </si>
  <si>
    <t>A.4.A.1.5) Prestazioni servizi MMG, PLS, Contin. assistenziale</t>
  </si>
  <si>
    <t>A.4.A.1.6) Prestazioni servizi farmaceutica convenzionata</t>
  </si>
  <si>
    <t>A.4.A.1.7) Prestazioni termali</t>
  </si>
  <si>
    <t>A.4.A.1.8) Prestazioni trasporto ambulanze ed elisoccorso</t>
  </si>
  <si>
    <t xml:space="preserve">A.4.A.1.9) Altre prestazioni sanitarie e socio-sanitarie a rilevanza sanitaria 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</si>
  <si>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</si>
  <si>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</si>
  <si>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</si>
  <si>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</si>
  <si>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</si>
  <si>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di psichiatria non soggetta a compensazione (resid. e semiresid.)</t>
  </si>
  <si>
    <t>A.4.A.3.4) Prestazioni di File F</t>
  </si>
  <si>
    <t>A.4.A.3.5) Prestazioni servizi MMG, PLS, Contin. assistenziale Extraregione</t>
  </si>
  <si>
    <t>A.4.A.3.6) Prestazioni servizi farmaceutica convenzionata Extraregione</t>
  </si>
  <si>
    <t>A.4.A.3.7) Prestazioni termali Extraregione</t>
  </si>
  <si>
    <t>A.4.A.3.8) Prestazioni trasporto ambulanze ed elisoccorso Extraregione</t>
  </si>
  <si>
    <t>A.4.A.3.9) Altre prestazioni sanitarie e sociosanitarie a rilevanza sanitaria Extraregione</t>
  </si>
  <si>
    <t>A.4.A.3.10) Ricavi per cessione di emocomponenti e cellule staminali Extraregione</t>
  </si>
  <si>
    <t>A.4.A.3.11) Ricavi per differenziale tariffe TUC</t>
  </si>
  <si>
    <t>AA0570</t>
  </si>
  <si>
    <t>A.4.A.3.12) Altre prestazioni sanitarie e sociosanitarie a rilevanza sanitaria non soggette a compensazione Extraregione</t>
  </si>
  <si>
    <t>A.4.A.3.12.A) Prestazioni di assistenza riabilitativa non soggette a compensazione Extraregione</t>
  </si>
  <si>
    <t>A.4.A.3.12.B) Altre prestazioni sanitarie e socio-sanitarie a rilevanza sanitaria non soggette a compensazione Extraregione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</si>
  <si>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</si>
  <si>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</si>
  <si>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</si>
  <si>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</si>
  <si>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</si>
  <si>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di File F da priv. Extraregione in compensazione (mobilità attiva)</t>
  </si>
  <si>
    <t>A.4.B.4)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</si>
  <si>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</si>
  <si>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</si>
  <si>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</si>
  <si>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</si>
  <si>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</si>
  <si>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</si>
  <si>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</si>
  <si>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</si>
  <si>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</si>
  <si>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</si>
  <si>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</si>
  <si>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</si>
  <si>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</si>
  <si>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</si>
  <si>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</si>
  <si>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</si>
  <si>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</si>
  <si>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</si>
  <si>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</si>
  <si>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</si>
  <si>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</si>
  <si>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</si>
  <si>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</si>
  <si>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</si>
  <si>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</si>
  <si>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</si>
  <si>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</si>
  <si>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</si>
  <si>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</si>
  <si>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</si>
  <si>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</si>
  <si>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</si>
  <si>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</si>
  <si>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</si>
  <si>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</si>
  <si>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</si>
  <si>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</si>
  <si>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</si>
  <si>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</si>
  <si>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</si>
  <si>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</si>
  <si>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</si>
  <si>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</si>
  <si>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</si>
  <si>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</si>
  <si>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</si>
  <si>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</si>
  <si>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</si>
  <si>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</si>
  <si>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</si>
  <si>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</si>
  <si>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</si>
  <si>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</si>
  <si>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</si>
  <si>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</si>
  <si>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</si>
  <si>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</si>
  <si>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</si>
  <si>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</si>
  <si>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</si>
  <si>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</si>
  <si>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</si>
  <si>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</si>
  <si>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 ed emoderivati di produzione regionale</t>
  </si>
  <si>
    <t>B.2.A.1.1) - da convenzione</t>
  </si>
  <si>
    <t>B.1.A.1.2) Medicinali senza AIC</t>
  </si>
  <si>
    <t>B.1.A.1.3) Emoderivati di produzione regionale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</si>
  <si>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</si>
  <si>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</si>
  <si>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</si>
  <si>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</si>
  <si>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</si>
  <si>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</si>
  <si>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</si>
  <si>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</si>
  <si>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</si>
  <si>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</si>
  <si>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</si>
  <si>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</si>
  <si>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</si>
  <si>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</si>
  <si>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</si>
  <si>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</si>
  <si>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</si>
  <si>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</si>
  <si>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</si>
  <si>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</si>
  <si>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</si>
  <si>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</si>
  <si>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</si>
  <si>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</si>
  <si>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</si>
  <si>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</si>
  <si>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</si>
  <si>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</si>
  <si>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</si>
  <si>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</si>
  <si>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</si>
  <si>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</si>
  <si>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</si>
  <si>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</si>
  <si>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</si>
  <si>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</si>
  <si>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</si>
  <si>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</si>
  <si>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</si>
  <si>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</si>
  <si>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</si>
  <si>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</si>
  <si>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</si>
  <si>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</si>
  <si>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</si>
  <si>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B.2.A.3.1) - da pubblico (Aziende sanitarie pubbliche della Regione)</t>
  </si>
  <si>
    <t>B.2.A.3.2) - da pubblico (altri soggetti pubbl. della Regione)</t>
  </si>
  <si>
    <t>B.2.A.3.3) - da pubblico (Extraregione)</t>
  </si>
  <si>
    <t>B.2.A.3.4) - da privato - Medici SUMAI</t>
  </si>
  <si>
    <t>BA0580</t>
  </si>
  <si>
    <t>B.2.A.3.5) - da privato</t>
  </si>
  <si>
    <t>B.2.A.3.5.A) Servizi sanitari per assistenza specialistica da IRCCS privati e Policlinici privati</t>
  </si>
  <si>
    <t>B.2.A.3.5.B) Servizi sanitari per assistenza specialistica da Ospedali Classificati privati</t>
  </si>
  <si>
    <t>B.2.A.3.5.C) Servizi sanitari per assistenza specialistica da Case di Cura private</t>
  </si>
  <si>
    <t>B.2.A.3.5.D) Servizi sanitari per assistenza specialistica da altri privati</t>
  </si>
  <si>
    <t>B.2.A.3.6)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</si>
  <si>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</si>
  <si>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</si>
  <si>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</si>
  <si>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</si>
  <si>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</si>
  <si>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</si>
  <si>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</si>
  <si>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</si>
  <si>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</si>
  <si>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</si>
  <si>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</si>
  <si>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</si>
  <si>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</si>
  <si>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</si>
  <si>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</si>
  <si>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</si>
  <si>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</si>
  <si>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</si>
  <si>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</si>
  <si>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</si>
  <si>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</si>
  <si>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</si>
  <si>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</si>
  <si>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</si>
  <si>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</si>
  <si>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</si>
  <si>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</si>
  <si>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</si>
  <si>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</si>
  <si>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</si>
  <si>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</si>
  <si>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</si>
  <si>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</si>
  <si>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</si>
  <si>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</si>
  <si>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</si>
  <si>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</si>
  <si>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</si>
  <si>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</si>
  <si>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</si>
  <si>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</si>
  <si>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</si>
  <si>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</si>
  <si>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</si>
  <si>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</si>
  <si>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</si>
  <si>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</si>
  <si>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</si>
  <si>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</si>
  <si>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</si>
  <si>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</si>
  <si>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</si>
  <si>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</si>
  <si>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BA1090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</si>
  <si>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</si>
  <si>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</si>
  <si>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</si>
  <si>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</si>
  <si>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</si>
  <si>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</si>
  <si>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</si>
  <si>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B.2.A.12.1) - da pubblico (Aziende sanitarie pubbliche della Regione) - Mobilità intraregionale</t>
  </si>
  <si>
    <t>B.2.A.12.2) - da pubblico (altri soggetti pubblici della Regione)</t>
  </si>
  <si>
    <t>B.2.A.12.3) - da pubblico (Extraregione) non soggette a compensazione</t>
  </si>
  <si>
    <t>B.2.A.12.4) - da privato (intraregionale)</t>
  </si>
  <si>
    <t>B.2.A.12.5)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</si>
  <si>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</si>
  <si>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</si>
  <si>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</si>
  <si>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</si>
  <si>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</si>
  <si>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</si>
  <si>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</si>
  <si>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</si>
  <si>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</si>
  <si>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</si>
  <si>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</si>
  <si>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</si>
  <si>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</si>
  <si>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</si>
  <si>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</si>
  <si>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</si>
  <si>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</si>
  <si>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</si>
  <si>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</si>
  <si>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B.2.A.15.1) Consulenze sanitarie e sociosan. da Aziende sanitarie pubbliche della Regione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</si>
  <si>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</si>
  <si>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</si>
  <si>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</si>
  <si>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</si>
  <si>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</si>
  <si>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socios.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</si>
  <si>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</si>
  <si>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</si>
  <si>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</si>
  <si>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</si>
  <si>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</si>
  <si>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</si>
  <si>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</si>
  <si>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</si>
  <si>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</si>
  <si>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</si>
  <si>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</si>
  <si>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</si>
  <si>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</si>
  <si>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</si>
  <si>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</si>
  <si>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</si>
  <si>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</si>
  <si>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</si>
  <si>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</si>
  <si>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</si>
  <si>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</si>
  <si>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</si>
  <si>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B.2.B.1.3)   Mensa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</si>
  <si>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</si>
  <si>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</si>
  <si>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</si>
  <si>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</si>
  <si>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</si>
  <si>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</si>
  <si>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</si>
  <si>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</si>
  <si>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</si>
  <si>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</si>
  <si>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</si>
  <si>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</si>
  <si>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</si>
  <si>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</si>
  <si>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</si>
  <si>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</si>
  <si>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</si>
  <si>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</si>
  <si>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</si>
  <si>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</si>
  <si>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</si>
  <si>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</si>
  <si>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</si>
  <si>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</si>
  <si>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</si>
  <si>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</si>
  <si>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</si>
  <si>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</si>
  <si>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</si>
  <si>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</si>
  <si>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</si>
  <si>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</si>
  <si>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</si>
  <si>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</si>
  <si>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</si>
  <si>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</si>
  <si>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</si>
  <si>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</si>
  <si>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</si>
  <si>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</si>
  <si>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</si>
  <si>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</si>
  <si>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</si>
  <si>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</si>
  <si>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</si>
  <si>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</si>
  <si>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</si>
  <si>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</si>
  <si>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</si>
  <si>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</si>
  <si>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</si>
  <si>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</si>
  <si>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</si>
  <si>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</si>
  <si>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</si>
  <si>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</si>
  <si>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</si>
  <si>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</si>
  <si>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</si>
  <si>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</si>
  <si>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</si>
  <si>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</si>
  <si>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</si>
  <si>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</si>
  <si>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</si>
  <si>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</si>
  <si>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B.6.A) Costo del personale dirigente ruolo professionale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</si>
  <si>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</si>
  <si>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</si>
  <si>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</si>
  <si>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</si>
  <si>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</si>
  <si>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</si>
  <si>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</si>
  <si>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</si>
  <si>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</si>
  <si>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</si>
  <si>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</si>
  <si>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</si>
  <si>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</si>
  <si>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</si>
  <si>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</si>
  <si>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</si>
  <si>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</si>
  <si>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</si>
  <si>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</si>
  <si>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</si>
  <si>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</si>
  <si>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</si>
  <si>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</si>
  <si>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</si>
  <si>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</si>
  <si>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</si>
  <si>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</si>
  <si>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</si>
  <si>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</si>
  <si>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</si>
  <si>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</si>
  <si>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</si>
  <si>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</si>
  <si>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</si>
  <si>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</si>
  <si>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</si>
  <si>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</si>
  <si>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</si>
  <si>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</si>
  <si>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</si>
  <si>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</si>
  <si>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</si>
  <si>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</si>
  <si>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</si>
  <si>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</si>
  <si>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</si>
  <si>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</si>
  <si>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</si>
  <si>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</si>
  <si>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</si>
  <si>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</si>
  <si>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</si>
  <si>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</si>
  <si>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</si>
  <si>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</si>
  <si>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</si>
  <si>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</si>
  <si>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</si>
  <si>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</si>
  <si>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</si>
  <si>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</si>
  <si>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</si>
  <si>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B.12.A) Ammortamenti fabbricati non strumentali (disponibili)</t>
  </si>
  <si>
    <t>B.12.B) Ammortamenti fabbricati strumentali (indisponibili)</t>
  </si>
  <si>
    <t>B.13) Ammortamenti delle altre immobilizzazioni materiali</t>
  </si>
  <si>
    <t>BA2630</t>
  </si>
  <si>
    <t>B.14) Svalutazione delle immobilizzazioni e dei crediti</t>
  </si>
  <si>
    <t>B.14.A) Svalutazione delle immobilizzazioni immateriali e materiali</t>
  </si>
  <si>
    <t>B.14.B) Svalutazione dei crediti</t>
  </si>
  <si>
    <t>BA2660</t>
  </si>
  <si>
    <t>B.15) Variazione delle rimanenze</t>
  </si>
  <si>
    <t>B.15.A) Variazione rimanenze sanitarie</t>
  </si>
  <si>
    <t>B.15.B) Variazione rimanenze non sanitarie</t>
  </si>
  <si>
    <t>BA2690</t>
  </si>
  <si>
    <t>B.16) Accantonamenti dell’esercizio</t>
  </si>
  <si>
    <t>BA2700</t>
  </si>
  <si>
    <t>B.16.A) Accantonamenti per rischi</t>
  </si>
  <si>
    <t>B.16.A.1)  Accantonamenti per cause civili ed oneri processuali</t>
  </si>
  <si>
    <t>B.16.A.2)  Accantonamenti per contenzioso personale dipendente</t>
  </si>
  <si>
    <t>B.16.A.3)  Accantonamenti per rischi connessi all'acquisto di prestazioni sanitarie da privato</t>
  </si>
  <si>
    <t>B.16.A.4)  Accantonamenti per copertura diretta dei rischi (autoassicurazione)</t>
  </si>
  <si>
    <t>B.16.A.5)  Altri accantonamenti per rischi</t>
  </si>
  <si>
    <t>B.16.B) Accantonamenti per premio di operosità (SUMAI)</t>
  </si>
  <si>
    <t>BA2770</t>
  </si>
  <si>
    <t>B.16.C) Accantonamenti per quote inutilizzate di contributi vincolati</t>
  </si>
  <si>
    <t>B.16.C.1)  Accantonamenti per quote inutilizzate contributi da Regione e Prov. Aut. per quota F.S. vincolato</t>
  </si>
  <si>
    <t>B.16.C.2)  Accantonamenti per quote inutilizzate contributi da soggetti pubblici (extra fondo) vincolati</t>
  </si>
  <si>
    <t>B.16.C.3)  Accantonamenti per quote inutilizzate contributi da soggetti pubblici per ricerca</t>
  </si>
  <si>
    <t>B.16.C.4)  Accantonamenti per quote inutilizzate contributi vincolati da privati</t>
  </si>
  <si>
    <t>BA2820</t>
  </si>
  <si>
    <t>B.16.D) Altri accantonamenti</t>
  </si>
  <si>
    <t>B.16.D.1)  Accantonamenti per interessi di mora</t>
  </si>
  <si>
    <t>B.16.D.2)  Acc. Rinnovi convenzioni MMG/PLS/MCA</t>
  </si>
  <si>
    <t>B.16.D.3)  Acc. Rinnovi convenzioni Medici Sumai</t>
  </si>
  <si>
    <t>B.16.D.4)  Acc. Rinnovi contratt.: dirigenza medica</t>
  </si>
  <si>
    <t>B.16.D.5)  Acc. Rinnovi contratt.: dirigenza non medica</t>
  </si>
  <si>
    <t>B.16.D.6)  Acc. Rinnovi contratt.: comparto</t>
  </si>
  <si>
    <t>B.16.D.7) Altri accantonamenti</t>
  </si>
  <si>
    <t>BZ9999</t>
  </si>
  <si>
    <t>Totale costi della produzione (B)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</si>
  <si>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</si>
  <si>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</si>
  <si>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</si>
  <si>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</si>
  <si>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</si>
  <si>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</si>
  <si>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</si>
  <si>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</si>
  <si>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</si>
  <si>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</si>
  <si>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</si>
  <si>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</si>
  <si>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</si>
  <si>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</si>
  <si>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</si>
  <si>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</si>
  <si>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</si>
  <si>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</si>
  <si>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</si>
  <si>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</si>
  <si>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</si>
  <si>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</si>
  <si>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</si>
  <si>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D.1)  Rivalutazioni</t>
  </si>
  <si>
    <t>D.2)  Svalutazioni</t>
  </si>
  <si>
    <t>DZ9999</t>
  </si>
  <si>
    <t>Totale rettifiche di valore di attività finanziarie (D)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</si>
  <si>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</si>
  <si>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</si>
  <si>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</si>
  <si>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</si>
  <si>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</si>
  <si>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</si>
  <si>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</si>
  <si>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</si>
  <si>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 xml:space="preserve">E.1.B.2.1) Sopravvenienze attive v/Aziende sanitarie pubbliche della Regione </t>
  </si>
  <si>
    <t>EA0070</t>
  </si>
  <si>
    <t>E.1.B.2.2) Sopravvenienze attive v/terzi</t>
  </si>
  <si>
    <t>E.1.B.2.2.A) Sopravvenienze attive v/terzi relative alla mobilità extraregionale</t>
  </si>
  <si>
    <t>E.1.B.2.2.B) Sopravvenienze attive v/terzi relative al personale</t>
  </si>
  <si>
    <t>E.1.B.2.2.C) Sopravvenienze attive v/terzi relative alle convenzioni con medici di base</t>
  </si>
  <si>
    <t>E.1.B.2.2.D) Sopravvenienze attive v/terzi relative alle convenzioni per la specialistica</t>
  </si>
  <si>
    <t>E.1.B.2.2.E) Sopravvenienze attive v/terzi relative all'acquisto prestaz. sanitarie da operatori accreditati</t>
  </si>
  <si>
    <t>E.1.B.2.2.F) Sopravvenienze attive v/terzi relative all'acquisto di beni e servizi</t>
  </si>
  <si>
    <t>E.1.B.2.2.G)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</si>
  <si>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</si>
  <si>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</si>
  <si>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</si>
  <si>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</si>
  <si>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</si>
  <si>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</si>
  <si>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</si>
  <si>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</si>
  <si>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</si>
  <si>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</si>
  <si>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</si>
  <si>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</si>
  <si>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</si>
  <si>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</si>
  <si>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</si>
  <si>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</si>
  <si>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</si>
  <si>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</si>
  <si>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</si>
  <si>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</si>
  <si>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</si>
  <si>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</si>
  <si>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</si>
  <si>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</si>
  <si>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</si>
  <si>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</si>
  <si>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</si>
  <si>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</si>
  <si>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</si>
  <si>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</si>
  <si>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</si>
  <si>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</si>
  <si>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</si>
  <si>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</si>
  <si>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</si>
  <si>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</si>
  <si>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</si>
  <si>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</si>
  <si>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</si>
  <si>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</si>
  <si>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</si>
  <si>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v/Aziende sanitarie pubbliche della Regione</t>
  </si>
  <si>
    <t>EA0480</t>
  </si>
  <si>
    <t>E.2.B.4.2) Insussistenze passive v/terzi</t>
  </si>
  <si>
    <t>E.2.B.4.2.A) Insussistenze passive v/terzi relative alla mobilità extraregionale</t>
  </si>
  <si>
    <t>E.2.B.4.2.B) Insussistenze passive v/terzi relative al personale</t>
  </si>
  <si>
    <t>E.2.B.4.2.C) Insussistenze passive v/terzi relative alle convenzioni con medici di base</t>
  </si>
  <si>
    <t>E.2.B.4.2.D) Insussistenze passive v/terzi relative alle convenzioni per la specialistica</t>
  </si>
  <si>
    <t>E.2.B.4.2.E) Insussistenze passive v/terzi relative all'acquisto prestaz. sanitarie da operatori accreditati</t>
  </si>
  <si>
    <t>E.2.B.4.2.F) Insussistenze passive v/terzi relative all'acquisto di beni e servizi</t>
  </si>
  <si>
    <t>E.2.B.4.2.G)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</si>
  <si>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</si>
  <si>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</si>
  <si>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</si>
  <si>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</si>
  <si>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</si>
  <si>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</si>
  <si>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</si>
  <si>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</si>
  <si>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</si>
  <si>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</si>
  <si>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</si>
  <si>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</si>
  <si>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</si>
  <si>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</si>
  <si>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</si>
  <si>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</si>
  <si>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</si>
  <si>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</si>
  <si>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</si>
  <si>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</si>
  <si>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Acquisti di servizi sanitari per assistenza ospedaliera</t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</si>
  <si>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</si>
  <si>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</si>
  <si>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Anno
2016</t>
  </si>
  <si>
    <t>Valore al 31/12/2017</t>
  </si>
  <si>
    <t>Valore "a finire" al 31/12/2016</t>
  </si>
  <si>
    <t>Anno
2017</t>
  </si>
  <si>
    <t xml:space="preserve">Importi: Euro    </t>
  </si>
  <si>
    <t>VARIAZIONE 2017/2016</t>
  </si>
  <si>
    <t xml:space="preserve">-    </t>
  </si>
  <si>
    <t>Integrazioni/Rettifiche previste per il 2017</t>
  </si>
  <si>
    <t>Codice Azienda -------&gt;</t>
  </si>
  <si>
    <t>190927</t>
  </si>
  <si>
    <t>inserire Anno solo nella prima cella</t>
  </si>
  <si>
    <t>inserire mese per esteso solo nella prima cella</t>
  </si>
  <si>
    <t>Fattore di ordinamento</t>
  </si>
  <si>
    <t>VOCE NUOVO MODELLO CE (1)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</si>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</sst>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  <numFmt numFmtId="168" formatCode="_-* #,##0_-;\-* #,##0_-;_-* &quot;-&quot;??_-;_-@_-"/>
    <numFmt numFmtId="169" formatCode="#,##0,"/>
    <numFmt numFmtId="170" formatCode="_-* #,##0.00_-;\-* #,##0.00_-;_-* \-??_-;_-@_-"/>
    <numFmt numFmtId="171" formatCode="#,##0_);\(#,##0\)"/>
    <numFmt numFmtId="172" formatCode="#,##0.000"/>
    <numFmt numFmtId="173" formatCode="#,##0_ ;\-#,##0\ "/>
    <numFmt numFmtId="174" formatCode="#,##0.0_);\(#,##0.0\)"/>
    <numFmt numFmtId="175" formatCode="_ &quot;L.&quot;\ * #,##0_ ;_ &quot;L.&quot;\ * \-#,##0_ ;_ &quot;L.&quot;\ * &quot;-&quot;_ ;_ @_ "/>
    <numFmt numFmtId="176" formatCode="_ &quot;L.&quot;\ * #,##0.00_ ;_ &quot;L.&quot;\ * \-#,##0.00_ ;_ &quot;L.&quot;\ * &quot;-&quot;??_ ;_ @_ "/>
    <numFmt numFmtId="177" formatCode="_-[$€-2]\ * #,##0.00_-;\-[$€-2]\ * #,##0.00_-;_-[$€-2]\ * \-??_-"/>
    <numFmt numFmtId="178" formatCode="_-[$€-2]\ * #,##0.00_-;\-[$€-2]\ * #,##0.00_-;_-[$€-2]\ * &quot;-&quot;??_-"/>
    <numFmt numFmtId="179" formatCode="_([$€]\ * #,##0.00_);_([$€]\ * \(#,##0.00\);_([$€]\ * &quot;-&quot;??_);_(@_)"/>
    <numFmt numFmtId="180" formatCode="\+#,##0;\-#,##0"/>
    <numFmt numFmtId="181" formatCode="_(* #,##0.00_);_(* \(#,##0.00\);_(* &quot;-&quot;??_);_(@_)"/>
    <numFmt numFmtId="182" formatCode="* #,##0.00\ ;\-* #,##0.00\ ;* \-#\ ;@\ "/>
    <numFmt numFmtId="183" formatCode="_([$€]\ * #,##0.000_);_([$€]\ * \(#,##0.000\);_([$€]\ * &quot;-&quot;??_);_(@_)"/>
    <numFmt numFmtId="184" formatCode="#,##0;\-\ #,##0;_-\ &quot;- &quot;"/>
    <numFmt numFmtId="185" formatCode="0.0000000%"/>
    <numFmt numFmtId="186" formatCode="0.0&quot;x&quot;;@_)"/>
    <numFmt numFmtId="187" formatCode="#,##0;[Red]\-#,##0;_ * &quot;-&quot;_-"/>
    <numFmt numFmtId="188" formatCode="_(&quot;$&quot;* #,##0_);_(&quot;$&quot;* \(#,##0\);_(&quot;$&quot;* &quot;-&quot;_);_(@_)"/>
  </numFmts>
  <fonts count="7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  <charset val="1"/>
    </font>
    <font>
      <sz val="12"/>
      <name val="Times New Roman"/>
      <family val="1"/>
    </font>
    <font>
      <b/>
      <sz val="14"/>
      <name val="Garamond"/>
      <family val="1"/>
    </font>
    <font>
      <i/>
      <sz val="14"/>
      <name val="Garamond"/>
      <family val="1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11"/>
      <color rgb="FF333333"/>
      <name val="Calibri"/>
      <family val="2"/>
    </font>
    <font>
      <sz val="14"/>
      <name val="Garamond"/>
      <family val="1"/>
    </font>
    <font>
      <b/>
      <i/>
      <sz val="14"/>
      <name val="Garamond"/>
      <family val="1"/>
    </font>
    <font>
      <b/>
      <u val="double"/>
      <sz val="14"/>
      <name val="Garamond"/>
      <family val="1"/>
    </font>
    <font>
      <sz val="14"/>
      <color rgb="FFFF0000"/>
      <name val="Garamond"/>
      <family val="1"/>
    </font>
    <font>
      <b/>
      <u/>
      <sz val="14"/>
      <name val="Garamond"/>
      <family val="1"/>
    </font>
    <font>
      <b/>
      <i/>
      <sz val="10"/>
      <name val="Garamond"/>
      <family val="1"/>
    </font>
    <font>
      <sz val="9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sz val="11"/>
      <color indexed="8"/>
      <name val="Arial1"/>
      <charset val="1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39"/>
      <name val="Calibri"/>
      <family val="2"/>
    </font>
    <font>
      <sz val="11"/>
      <color indexed="52"/>
      <name val="Calibri"/>
      <family val="2"/>
    </font>
    <font>
      <sz val="11"/>
      <color indexed="39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indexed="55"/>
      <name val="Arial1"/>
      <charset val="1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1"/>
      <color indexed="63"/>
      <name val="Calibri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i/>
      <sz val="10"/>
      <name val="Arial"/>
      <family val="2"/>
    </font>
    <font>
      <sz val="12"/>
      <color indexed="55"/>
      <name val="Times New Roman"/>
      <family val="1"/>
      <charset val="1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.5"/>
      <name val="Garamond"/>
      <family val="1"/>
    </font>
    <font>
      <b/>
      <sz val="8.5"/>
      <name val="Garamond"/>
      <family val="1"/>
    </font>
    <font>
      <sz val="10"/>
      <name val="Arial"/>
    </font>
  </fonts>
  <fills count="4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20">
    <xf numFmtId="0" fontId="0" fillId="0" borderId="0"/>
    <xf numFmtId="0" fontId="7" fillId="0" borderId="0" applyBorder="0" applyProtection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4" fillId="0" borderId="0" applyNumberFormat="0" applyBorder="0" applyProtection="0"/>
    <xf numFmtId="0" fontId="5" fillId="0" borderId="0"/>
    <xf numFmtId="0" fontId="24" fillId="0" borderId="0"/>
    <xf numFmtId="170" fontId="24" fillId="0" borderId="0" applyBorder="0" applyProtection="0"/>
    <xf numFmtId="171" fontId="25" fillId="0" borderId="0"/>
    <xf numFmtId="171" fontId="25" fillId="0" borderId="0"/>
    <xf numFmtId="167" fontId="25" fillId="0" borderId="0"/>
    <xf numFmtId="167" fontId="25" fillId="0" borderId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8" fillId="17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171" fontId="25" fillId="0" borderId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30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0" fontId="29" fillId="7" borderId="46" applyNumberFormat="0" applyAlignment="0" applyProtection="0"/>
    <xf numFmtId="167" fontId="25" fillId="0" borderId="0"/>
    <xf numFmtId="3" fontId="25" fillId="0" borderId="0"/>
    <xf numFmtId="167" fontId="25" fillId="0" borderId="0"/>
    <xf numFmtId="0" fontId="25" fillId="0" borderId="0" applyNumberFormat="0" applyAlignment="0" applyProtection="0"/>
    <xf numFmtId="0" fontId="29" fillId="13" borderId="46" applyNumberFormat="0" applyAlignment="0" applyProtection="0"/>
    <xf numFmtId="172" fontId="25" fillId="0" borderId="0"/>
    <xf numFmtId="41" fontId="5" fillId="0" borderId="44" applyNumberFormat="0" applyFont="0" applyAlignment="0">
      <alignment horizontal="center"/>
    </xf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0" fontId="33" fillId="18" borderId="48" applyNumberFormat="0" applyAlignment="0" applyProtection="0"/>
    <xf numFmtId="41" fontId="25" fillId="0" borderId="0" applyProtection="0">
      <alignment horizontal="left"/>
    </xf>
    <xf numFmtId="0" fontId="25" fillId="0" borderId="0" applyNumberFormat="0" applyAlignment="0" applyProtection="0"/>
    <xf numFmtId="0" fontId="33" fillId="18" borderId="48" applyNumberFormat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41" fontId="26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5" fillId="0" borderId="0"/>
    <xf numFmtId="43" fontId="5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4" fontId="26" fillId="0" borderId="0" applyFont="0" applyFill="0" applyBorder="0" applyAlignment="0" applyProtection="0"/>
    <xf numFmtId="15" fontId="25" fillId="0" borderId="0">
      <alignment horizontal="center"/>
    </xf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178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5" fillId="0" borderId="0" applyNumberFormat="0" applyBorder="0" applyProtection="0"/>
    <xf numFmtId="0" fontId="36" fillId="0" borderId="0"/>
    <xf numFmtId="0" fontId="37" fillId="0" borderId="0" applyNumberFormat="0" applyBorder="0" applyProtection="0"/>
    <xf numFmtId="0" fontId="35" fillId="0" borderId="0" applyNumberFormat="0" applyBorder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174" fontId="26" fillId="0" borderId="0" applyFont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2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5" fillId="0" borderId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10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39" fillId="8" borderId="46" applyNumberFormat="0" applyAlignment="0" applyProtection="0"/>
    <xf numFmtId="0" fontId="25" fillId="0" borderId="0"/>
    <xf numFmtId="38" fontId="40" fillId="0" borderId="0"/>
    <xf numFmtId="38" fontId="41" fillId="0" borderId="0"/>
    <xf numFmtId="38" fontId="42" fillId="0" borderId="0"/>
    <xf numFmtId="38" fontId="43" fillId="0" borderId="0"/>
    <xf numFmtId="0" fontId="44" fillId="0" borderId="0"/>
    <xf numFmtId="0" fontId="44" fillId="0" borderId="0"/>
    <xf numFmtId="0" fontId="25" fillId="0" borderId="0" applyNumberFormat="0" applyFill="0" applyAlignment="0" applyProtection="0"/>
    <xf numFmtId="0" fontId="31" fillId="0" borderId="47" applyNumberFormat="0" applyFill="0" applyAlignment="0" applyProtection="0"/>
    <xf numFmtId="15" fontId="25" fillId="0" borderId="0"/>
    <xf numFmtId="39" fontId="25" fillId="0" borderId="0"/>
    <xf numFmtId="180" fontId="25" fillId="0" borderId="0"/>
    <xf numFmtId="164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5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ill="0" applyBorder="0" applyAlignment="0" applyProtection="0"/>
    <xf numFmtId="43" fontId="4" fillId="0" borderId="0" applyFont="0" applyFill="0" applyBorder="0" applyAlignment="0" applyProtection="0"/>
    <xf numFmtId="170" fontId="47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5" fillId="0" borderId="0" applyFill="0" applyBorder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Border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25" fillId="0" borderId="0"/>
    <xf numFmtId="0" fontId="46" fillId="0" borderId="0"/>
    <xf numFmtId="0" fontId="50" fillId="0" borderId="0"/>
    <xf numFmtId="0" fontId="46" fillId="0" borderId="0"/>
    <xf numFmtId="0" fontId="46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179" fontId="25" fillId="0" borderId="0"/>
    <xf numFmtId="0" fontId="25" fillId="0" borderId="0"/>
    <xf numFmtId="0" fontId="5" fillId="0" borderId="0"/>
    <xf numFmtId="0" fontId="34" fillId="0" borderId="0"/>
    <xf numFmtId="0" fontId="46" fillId="0" borderId="0"/>
    <xf numFmtId="0" fontId="25" fillId="0" borderId="0"/>
    <xf numFmtId="0" fontId="25" fillId="0" borderId="0"/>
    <xf numFmtId="179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9" fontId="25" fillId="0" borderId="0"/>
    <xf numFmtId="0" fontId="25" fillId="0" borderId="0"/>
    <xf numFmtId="0" fontId="34" fillId="0" borderId="0"/>
    <xf numFmtId="0" fontId="25" fillId="0" borderId="0"/>
    <xf numFmtId="0" fontId="5" fillId="0" borderId="0"/>
    <xf numFmtId="179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9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46" fillId="0" borderId="0"/>
    <xf numFmtId="0" fontId="5" fillId="0" borderId="0"/>
    <xf numFmtId="183" fontId="5" fillId="0" borderId="0"/>
    <xf numFmtId="0" fontId="4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25" fillId="0" borderId="0"/>
    <xf numFmtId="0" fontId="5" fillId="0" borderId="0"/>
    <xf numFmtId="0" fontId="46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9" fontId="46" fillId="0" borderId="0"/>
    <xf numFmtId="2" fontId="5" fillId="0" borderId="0"/>
    <xf numFmtId="2" fontId="5" fillId="0" borderId="0"/>
    <xf numFmtId="0" fontId="5" fillId="0" borderId="0"/>
    <xf numFmtId="179" fontId="4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45" fillId="10" borderId="50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5" fillId="9" borderId="49" applyNumberFormat="0" applyFont="0" applyAlignment="0" applyProtection="0"/>
    <xf numFmtId="0" fontId="26" fillId="0" borderId="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25" fillId="23" borderId="51" applyNumberFormat="0" applyFont="0" applyAlignment="0" applyProtection="0"/>
    <xf numFmtId="0" fontId="25" fillId="23" borderId="51" applyNumberFormat="0" applyFont="0" applyAlignment="0" applyProtection="0"/>
    <xf numFmtId="0" fontId="25" fillId="23" borderId="51" applyNumberFormat="0" applyFont="0" applyAlignment="0" applyProtection="0"/>
    <xf numFmtId="0" fontId="25" fillId="23" borderId="51" applyNumberFormat="0" applyFont="0" applyAlignment="0" applyProtection="0"/>
    <xf numFmtId="0" fontId="25" fillId="23" borderId="51" applyNumberFormat="0" applyFont="0" applyAlignment="0" applyProtection="0"/>
    <xf numFmtId="0" fontId="25" fillId="23" borderId="51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5" fillId="9" borderId="50" applyNumberFormat="0" applyFont="0" applyAlignment="0" applyProtection="0"/>
    <xf numFmtId="0" fontId="26" fillId="9" borderId="50" applyNumberFormat="0" applyFont="0" applyAlignment="0" applyProtection="0"/>
    <xf numFmtId="184" fontId="26" fillId="0" borderId="0" applyFont="0" applyFill="0" applyBorder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13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0" fontId="53" fillId="7" borderId="52" applyNumberFormat="0" applyAlignment="0" applyProtection="0"/>
    <xf numFmtId="10" fontId="25" fillId="0" borderId="0"/>
    <xf numFmtId="10" fontId="25" fillId="0" borderId="0"/>
    <xf numFmtId="185" fontId="25" fillId="0" borderId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6" fontId="26" fillId="0" borderId="0" applyFont="0" applyFill="0" applyBorder="0" applyAlignment="0" applyProtection="0">
      <alignment horizontal="right"/>
    </xf>
    <xf numFmtId="0" fontId="25" fillId="0" borderId="0">
      <alignment horizontal="right" vertical="center"/>
    </xf>
    <xf numFmtId="0" fontId="25" fillId="0" borderId="0">
      <alignment horizontal="left" vertical="center"/>
    </xf>
    <xf numFmtId="0" fontId="25" fillId="0" borderId="0">
      <alignment horizontal="left" vertical="center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2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24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16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0" fontId="5" fillId="25" borderId="53" applyNumberFormat="0" applyProtection="0">
      <alignment horizontal="left" vertical="center" indent="1"/>
    </xf>
    <xf numFmtId="40" fontId="25" fillId="26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25" fillId="28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9" fontId="54" fillId="30" borderId="54">
      <alignment horizontal="center"/>
    </xf>
    <xf numFmtId="49" fontId="55" fillId="31" borderId="55">
      <alignment horizontal="center"/>
    </xf>
    <xf numFmtId="49" fontId="54" fillId="32" borderId="54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" fillId="31" borderId="55">
      <alignment horizontal="center"/>
    </xf>
    <xf numFmtId="49" fontId="56" fillId="33" borderId="54">
      <alignment horizontal="center" vertical="center"/>
    </xf>
    <xf numFmtId="49" fontId="57" fillId="0" borderId="0"/>
    <xf numFmtId="0" fontId="25" fillId="34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5" fillId="35" borderId="18"/>
    <xf numFmtId="0" fontId="25" fillId="26" borderId="18"/>
    <xf numFmtId="0" fontId="5" fillId="26" borderId="18"/>
    <xf numFmtId="40" fontId="25" fillId="26" borderId="18"/>
    <xf numFmtId="40" fontId="5" fillId="36" borderId="18"/>
    <xf numFmtId="40" fontId="25" fillId="26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40" fontId="5" fillId="27" borderId="18"/>
    <xf numFmtId="187" fontId="51" fillId="28" borderId="54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0" fontId="5" fillId="29" borderId="18"/>
    <xf numFmtId="49" fontId="25" fillId="0" borderId="0">
      <alignment vertical="center"/>
    </xf>
    <xf numFmtId="49" fontId="55" fillId="31" borderId="55">
      <alignment vertical="center"/>
    </xf>
    <xf numFmtId="49" fontId="25" fillId="0" borderId="0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1" borderId="55">
      <alignment vertical="center"/>
    </xf>
    <xf numFmtId="49" fontId="5" fillId="37" borderId="55">
      <alignment vertical="center"/>
    </xf>
    <xf numFmtId="49" fontId="5" fillId="31" borderId="55">
      <alignment vertical="center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9" fontId="5" fillId="0" borderId="0">
      <alignment horizontal="right"/>
    </xf>
    <xf numFmtId="40" fontId="25" fillId="38" borderId="18"/>
    <xf numFmtId="40" fontId="5" fillId="38" borderId="18"/>
    <xf numFmtId="40" fontId="25" fillId="39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40" fontId="5" fillId="40" borderId="18"/>
    <xf numFmtId="0" fontId="6" fillId="0" borderId="0"/>
    <xf numFmtId="0" fontId="58" fillId="0" borderId="0" applyBorder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8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5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25" fillId="0" borderId="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53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5" fillId="0" borderId="60" applyNumberFormat="0" applyFill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188" fontId="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/>
    <xf numFmtId="0" fontId="2" fillId="0" borderId="0"/>
    <xf numFmtId="0" fontId="46" fillId="0" borderId="0"/>
    <xf numFmtId="177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 applyBorder="0" applyProtection="0"/>
    <xf numFmtId="43" fontId="70" fillId="0" borderId="0" applyFill="0" applyBorder="0" applyAlignment="0" applyProtection="0"/>
    <xf numFmtId="0" fontId="36" fillId="0" borderId="0"/>
    <xf numFmtId="0" fontId="58" fillId="0" borderId="0" applyBorder="0" applyProtection="0"/>
  </cellStyleXfs>
  <cellXfs count="165">
    <xf numFmtId="0" fontId="0" fillId="0" borderId="0" xfId="0"/>
    <xf numFmtId="0" fontId="10" fillId="3" borderId="0" xfId="2" applyFont="1" applyFill="1" applyAlignment="1">
      <alignment horizontal="center" vertical="center"/>
    </xf>
    <xf numFmtId="0" fontId="15" fillId="3" borderId="0" xfId="2" applyFont="1" applyFill="1"/>
    <xf numFmtId="0" fontId="15" fillId="3" borderId="0" xfId="2" applyFont="1" applyFill="1" applyAlignment="1">
      <alignment horizontal="center" vertical="center"/>
    </xf>
    <xf numFmtId="0" fontId="15" fillId="3" borderId="0" xfId="2" applyFont="1" applyFill="1" applyAlignment="1">
      <alignment vertical="center"/>
    </xf>
    <xf numFmtId="4" fontId="16" fillId="3" borderId="18" xfId="4" applyNumberFormat="1" applyFont="1" applyFill="1" applyBorder="1" applyAlignment="1">
      <alignment horizontal="center" vertical="center" wrapText="1"/>
    </xf>
    <xf numFmtId="4" fontId="16" fillId="3" borderId="19" xfId="4" applyNumberFormat="1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164" fontId="9" fillId="0" borderId="20" xfId="3" applyFont="1" applyFill="1" applyBorder="1" applyAlignment="1">
      <alignment horizontal="left" vertical="center"/>
    </xf>
    <xf numFmtId="164" fontId="9" fillId="3" borderId="21" xfId="3" applyFont="1" applyFill="1" applyBorder="1" applyAlignment="1">
      <alignment horizontal="left" vertical="center"/>
    </xf>
    <xf numFmtId="165" fontId="9" fillId="3" borderId="26" xfId="5" applyNumberFormat="1" applyFont="1" applyFill="1" applyBorder="1" applyAlignment="1">
      <alignment vertical="center"/>
    </xf>
    <xf numFmtId="165" fontId="9" fillId="3" borderId="22" xfId="6" applyNumberFormat="1" applyFont="1" applyFill="1" applyBorder="1" applyAlignment="1">
      <alignment horizontal="center" vertical="center"/>
    </xf>
    <xf numFmtId="167" fontId="9" fillId="3" borderId="23" xfId="7" applyNumberFormat="1" applyFont="1" applyFill="1" applyBorder="1" applyAlignment="1">
      <alignment horizontal="right" vertical="center"/>
    </xf>
    <xf numFmtId="49" fontId="9" fillId="3" borderId="24" xfId="3" applyNumberFormat="1" applyFont="1" applyFill="1" applyBorder="1" applyAlignment="1">
      <alignment horizontal="left" vertical="center"/>
    </xf>
    <xf numFmtId="49" fontId="9" fillId="0" borderId="0" xfId="3" applyNumberFormat="1" applyFont="1" applyFill="1" applyBorder="1" applyAlignment="1">
      <alignment horizontal="right" vertical="center"/>
    </xf>
    <xf numFmtId="49" fontId="9" fillId="3" borderId="0" xfId="3" applyNumberFormat="1" applyFont="1" applyFill="1" applyBorder="1" applyAlignment="1">
      <alignment horizontal="left" vertical="center"/>
    </xf>
    <xf numFmtId="49" fontId="9" fillId="3" borderId="25" xfId="3" applyNumberFormat="1" applyFont="1" applyFill="1" applyBorder="1" applyAlignment="1">
      <alignment horizontal="left" vertical="center"/>
    </xf>
    <xf numFmtId="165" fontId="9" fillId="3" borderId="26" xfId="6" applyNumberFormat="1" applyFont="1" applyFill="1" applyBorder="1" applyAlignment="1">
      <alignment horizontal="center" vertical="center"/>
    </xf>
    <xf numFmtId="167" fontId="9" fillId="3" borderId="27" xfId="7" applyNumberFormat="1" applyFont="1" applyFill="1" applyBorder="1" applyAlignment="1">
      <alignment horizontal="right" vertical="center"/>
    </xf>
    <xf numFmtId="49" fontId="15" fillId="3" borderId="24" xfId="3" applyNumberFormat="1" applyFont="1" applyFill="1" applyBorder="1" applyAlignment="1">
      <alignment horizontal="left" vertical="center"/>
    </xf>
    <xf numFmtId="49" fontId="15" fillId="3" borderId="0" xfId="3" applyNumberFormat="1" applyFont="1" applyFill="1" applyBorder="1" applyAlignment="1">
      <alignment horizontal="right" vertical="center"/>
    </xf>
    <xf numFmtId="49" fontId="15" fillId="3" borderId="0" xfId="3" applyNumberFormat="1" applyFont="1" applyFill="1" applyBorder="1" applyAlignment="1">
      <alignment horizontal="left" vertical="center"/>
    </xf>
    <xf numFmtId="165" fontId="15" fillId="3" borderId="26" xfId="6" applyNumberFormat="1" applyFont="1" applyFill="1" applyBorder="1" applyAlignment="1">
      <alignment horizontal="center" vertical="center"/>
    </xf>
    <xf numFmtId="167" fontId="15" fillId="3" borderId="27" xfId="7" applyNumberFormat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right" vertical="center"/>
    </xf>
    <xf numFmtId="49" fontId="15" fillId="3" borderId="25" xfId="3" applyNumberFormat="1" applyFont="1" applyFill="1" applyBorder="1" applyAlignment="1">
      <alignment horizontal="left" vertical="center"/>
    </xf>
    <xf numFmtId="165" fontId="15" fillId="3" borderId="26" xfId="5" applyNumberFormat="1" applyFont="1" applyFill="1" applyBorder="1" applyAlignment="1">
      <alignment vertical="center"/>
    </xf>
    <xf numFmtId="165" fontId="15" fillId="0" borderId="26" xfId="5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49" fontId="15" fillId="0" borderId="24" xfId="3" applyNumberFormat="1" applyFont="1" applyFill="1" applyBorder="1" applyAlignment="1">
      <alignment horizontal="left" vertical="center"/>
    </xf>
    <xf numFmtId="49" fontId="15" fillId="0" borderId="0" xfId="3" applyNumberFormat="1" applyFont="1" applyFill="1" applyBorder="1" applyAlignment="1">
      <alignment horizontal="left" vertical="center"/>
    </xf>
    <xf numFmtId="49" fontId="10" fillId="0" borderId="0" xfId="3" applyNumberFormat="1" applyFont="1" applyFill="1" applyBorder="1" applyAlignment="1">
      <alignment horizontal="left" vertical="center"/>
    </xf>
    <xf numFmtId="0" fontId="15" fillId="4" borderId="0" xfId="2" applyFont="1" applyFill="1" applyAlignment="1">
      <alignment vertical="center"/>
    </xf>
    <xf numFmtId="49" fontId="15" fillId="4" borderId="24" xfId="3" applyNumberFormat="1" applyFont="1" applyFill="1" applyBorder="1" applyAlignment="1">
      <alignment horizontal="left" vertical="center"/>
    </xf>
    <xf numFmtId="49" fontId="15" fillId="4" borderId="0" xfId="3" applyNumberFormat="1" applyFont="1" applyFill="1" applyBorder="1" applyAlignment="1">
      <alignment horizontal="right" vertical="center"/>
    </xf>
    <xf numFmtId="49" fontId="15" fillId="4" borderId="0" xfId="3" applyNumberFormat="1" applyFont="1" applyFill="1" applyBorder="1" applyAlignment="1">
      <alignment horizontal="left" vertical="center"/>
    </xf>
    <xf numFmtId="49" fontId="15" fillId="4" borderId="25" xfId="2" applyNumberFormat="1" applyFont="1" applyFill="1" applyBorder="1" applyAlignment="1">
      <alignment horizontal="left" vertical="center"/>
    </xf>
    <xf numFmtId="165" fontId="15" fillId="4" borderId="26" xfId="5" applyNumberFormat="1" applyFont="1" applyFill="1" applyBorder="1" applyAlignment="1">
      <alignment vertical="center"/>
    </xf>
    <xf numFmtId="49" fontId="10" fillId="4" borderId="0" xfId="3" applyNumberFormat="1" applyFont="1" applyFill="1" applyBorder="1" applyAlignment="1">
      <alignment horizontal="left" vertical="center"/>
    </xf>
    <xf numFmtId="0" fontId="9" fillId="4" borderId="0" xfId="2" applyFont="1" applyFill="1" applyAlignment="1">
      <alignment horizontal="left" vertical="center"/>
    </xf>
    <xf numFmtId="49" fontId="9" fillId="4" borderId="24" xfId="2" applyNumberFormat="1" applyFont="1" applyFill="1" applyBorder="1" applyAlignment="1">
      <alignment horizontal="center" vertical="center"/>
    </xf>
    <xf numFmtId="49" fontId="9" fillId="4" borderId="0" xfId="3" applyNumberFormat="1" applyFont="1" applyFill="1" applyBorder="1" applyAlignment="1">
      <alignment horizontal="right" vertical="center"/>
    </xf>
    <xf numFmtId="49" fontId="9" fillId="4" borderId="0" xfId="3" applyNumberFormat="1" applyFont="1" applyFill="1" applyBorder="1" applyAlignment="1">
      <alignment horizontal="left" vertical="center"/>
    </xf>
    <xf numFmtId="0" fontId="9" fillId="4" borderId="0" xfId="2" applyFont="1" applyFill="1" applyAlignment="1">
      <alignment vertical="center"/>
    </xf>
    <xf numFmtId="49" fontId="9" fillId="4" borderId="24" xfId="3" applyNumberFormat="1" applyFont="1" applyFill="1" applyBorder="1" applyAlignment="1">
      <alignment horizontal="left" vertical="center"/>
    </xf>
    <xf numFmtId="49" fontId="9" fillId="4" borderId="25" xfId="3" applyNumberFormat="1" applyFont="1" applyFill="1" applyBorder="1" applyAlignment="1">
      <alignment horizontal="left" vertical="center"/>
    </xf>
    <xf numFmtId="165" fontId="9" fillId="4" borderId="26" xfId="5" applyNumberFormat="1" applyFont="1" applyFill="1" applyBorder="1" applyAlignment="1">
      <alignment vertical="center"/>
    </xf>
    <xf numFmtId="49" fontId="15" fillId="3" borderId="0" xfId="2" applyNumberFormat="1" applyFont="1" applyFill="1" applyBorder="1" applyAlignment="1">
      <alignment horizontal="left" vertical="center"/>
    </xf>
    <xf numFmtId="0" fontId="9" fillId="3" borderId="0" xfId="2" applyFont="1" applyFill="1" applyAlignment="1">
      <alignment horizontal="left" vertical="center"/>
    </xf>
    <xf numFmtId="49" fontId="9" fillId="3" borderId="24" xfId="2" applyNumberFormat="1" applyFont="1" applyFill="1" applyBorder="1" applyAlignment="1">
      <alignment horizontal="center" vertical="center"/>
    </xf>
    <xf numFmtId="49" fontId="9" fillId="3" borderId="0" xfId="3" applyNumberFormat="1" applyFont="1" applyFill="1" applyBorder="1" applyAlignment="1">
      <alignment horizontal="right" vertical="center"/>
    </xf>
    <xf numFmtId="49" fontId="9" fillId="4" borderId="0" xfId="3" applyNumberFormat="1" applyFont="1" applyFill="1" applyBorder="1" applyAlignment="1">
      <alignment vertical="center"/>
    </xf>
    <xf numFmtId="49" fontId="9" fillId="4" borderId="0" xfId="3" applyNumberFormat="1" applyFont="1" applyFill="1" applyBorder="1" applyAlignment="1">
      <alignment vertical="center" wrapText="1"/>
    </xf>
    <xf numFmtId="49" fontId="9" fillId="5" borderId="14" xfId="2" applyNumberFormat="1" applyFont="1" applyFill="1" applyBorder="1" applyAlignment="1">
      <alignment horizontal="center" vertical="center"/>
    </xf>
    <xf numFmtId="165" fontId="9" fillId="5" borderId="18" xfId="5" applyNumberFormat="1" applyFont="1" applyFill="1" applyBorder="1" applyAlignment="1">
      <alignment vertical="center"/>
    </xf>
    <xf numFmtId="165" fontId="9" fillId="5" borderId="18" xfId="6" applyNumberFormat="1" applyFont="1" applyFill="1" applyBorder="1" applyAlignment="1">
      <alignment horizontal="center" vertical="center"/>
    </xf>
    <xf numFmtId="167" fontId="9" fillId="5" borderId="19" xfId="7" applyNumberFormat="1" applyFont="1" applyFill="1" applyBorder="1" applyAlignment="1">
      <alignment horizontal="right" vertical="center"/>
    </xf>
    <xf numFmtId="49" fontId="15" fillId="3" borderId="24" xfId="2" applyNumberFormat="1" applyFont="1" applyFill="1" applyBorder="1" applyAlignment="1">
      <alignment horizontal="center" vertical="center"/>
    </xf>
    <xf numFmtId="49" fontId="9" fillId="0" borderId="24" xfId="3" applyNumberFormat="1" applyFont="1" applyFill="1" applyBorder="1" applyAlignment="1">
      <alignment horizontal="left" vertical="center"/>
    </xf>
    <xf numFmtId="49" fontId="9" fillId="3" borderId="0" xfId="2" applyNumberFormat="1" applyFont="1" applyFill="1" applyBorder="1" applyAlignment="1">
      <alignment horizontal="left" vertical="center"/>
    </xf>
    <xf numFmtId="49" fontId="9" fillId="3" borderId="0" xfId="2" applyNumberFormat="1" applyFont="1" applyFill="1" applyBorder="1" applyAlignment="1">
      <alignment horizontal="center" vertical="center"/>
    </xf>
    <xf numFmtId="49" fontId="9" fillId="3" borderId="0" xfId="3" applyNumberFormat="1" applyFont="1" applyFill="1" applyBorder="1" applyAlignment="1">
      <alignment horizontal="center" vertical="center"/>
    </xf>
    <xf numFmtId="49" fontId="15" fillId="3" borderId="0" xfId="2" applyNumberFormat="1" applyFont="1" applyFill="1" applyBorder="1" applyAlignment="1">
      <alignment horizontal="center" vertical="center"/>
    </xf>
    <xf numFmtId="49" fontId="15" fillId="4" borderId="24" xfId="2" applyNumberFormat="1" applyFont="1" applyFill="1" applyBorder="1" applyAlignment="1">
      <alignment horizontal="center" vertical="center"/>
    </xf>
    <xf numFmtId="49" fontId="15" fillId="4" borderId="0" xfId="2" applyNumberFormat="1" applyFont="1" applyFill="1" applyBorder="1" applyAlignment="1">
      <alignment horizontal="center" vertical="center"/>
    </xf>
    <xf numFmtId="49" fontId="15" fillId="3" borderId="0" xfId="2" applyNumberFormat="1" applyFont="1" applyFill="1" applyBorder="1" applyAlignment="1">
      <alignment horizontal="right" vertical="center"/>
    </xf>
    <xf numFmtId="49" fontId="15" fillId="4" borderId="0" xfId="2" applyNumberFormat="1" applyFont="1" applyFill="1" applyBorder="1" applyAlignment="1">
      <alignment horizontal="left" vertical="center"/>
    </xf>
    <xf numFmtId="43" fontId="15" fillId="3" borderId="0" xfId="2" applyNumberFormat="1" applyFont="1" applyFill="1" applyAlignment="1">
      <alignment vertical="center"/>
    </xf>
    <xf numFmtId="49" fontId="17" fillId="3" borderId="0" xfId="2" applyNumberFormat="1" applyFont="1" applyFill="1" applyBorder="1" applyAlignment="1">
      <alignment horizontal="center" vertical="center"/>
    </xf>
    <xf numFmtId="49" fontId="17" fillId="3" borderId="0" xfId="2" applyNumberFormat="1" applyFont="1" applyFill="1" applyBorder="1" applyAlignment="1">
      <alignment vertical="center"/>
    </xf>
    <xf numFmtId="49" fontId="17" fillId="3" borderId="25" xfId="2" applyNumberFormat="1" applyFont="1" applyFill="1" applyBorder="1" applyAlignment="1">
      <alignment vertical="center"/>
    </xf>
    <xf numFmtId="49" fontId="17" fillId="4" borderId="0" xfId="2" applyNumberFormat="1" applyFont="1" applyFill="1" applyBorder="1" applyAlignment="1">
      <alignment vertical="center"/>
    </xf>
    <xf numFmtId="43" fontId="15" fillId="4" borderId="0" xfId="2" applyNumberFormat="1" applyFont="1" applyFill="1" applyAlignment="1">
      <alignment vertical="center"/>
    </xf>
    <xf numFmtId="49" fontId="17" fillId="4" borderId="0" xfId="3" applyNumberFormat="1" applyFont="1" applyFill="1" applyBorder="1" applyAlignment="1">
      <alignment horizontal="right" vertical="center"/>
    </xf>
    <xf numFmtId="49" fontId="9" fillId="4" borderId="0" xfId="2" applyNumberFormat="1" applyFont="1" applyFill="1" applyBorder="1" applyAlignment="1">
      <alignment vertical="center"/>
    </xf>
    <xf numFmtId="49" fontId="15" fillId="4" borderId="0" xfId="2" applyNumberFormat="1" applyFont="1" applyFill="1" applyBorder="1" applyAlignment="1">
      <alignment vertical="center"/>
    </xf>
    <xf numFmtId="49" fontId="9" fillId="3" borderId="0" xfId="2" applyNumberFormat="1" applyFont="1" applyFill="1" applyBorder="1" applyAlignment="1">
      <alignment vertical="center"/>
    </xf>
    <xf numFmtId="49" fontId="9" fillId="3" borderId="25" xfId="2" applyNumberFormat="1" applyFont="1" applyFill="1" applyBorder="1" applyAlignment="1">
      <alignment vertical="center"/>
    </xf>
    <xf numFmtId="49" fontId="15" fillId="3" borderId="0" xfId="2" applyNumberFormat="1" applyFont="1" applyFill="1" applyBorder="1" applyAlignment="1">
      <alignment vertical="center"/>
    </xf>
    <xf numFmtId="49" fontId="17" fillId="3" borderId="0" xfId="2" applyNumberFormat="1" applyFont="1" applyFill="1" applyBorder="1" applyAlignment="1">
      <alignment horizontal="left" vertical="center"/>
    </xf>
    <xf numFmtId="49" fontId="9" fillId="4" borderId="0" xfId="2" applyNumberFormat="1" applyFont="1" applyFill="1" applyBorder="1" applyAlignment="1">
      <alignment horizontal="center" vertical="center"/>
    </xf>
    <xf numFmtId="49" fontId="15" fillId="4" borderId="24" xfId="2" applyNumberFormat="1" applyFont="1" applyFill="1" applyBorder="1" applyAlignment="1">
      <alignment horizontal="left" vertical="center"/>
    </xf>
    <xf numFmtId="49" fontId="15" fillId="3" borderId="25" xfId="2" applyNumberFormat="1" applyFont="1" applyFill="1" applyBorder="1" applyAlignment="1">
      <alignment vertical="center"/>
    </xf>
    <xf numFmtId="49" fontId="15" fillId="3" borderId="24" xfId="2" applyNumberFormat="1" applyFont="1" applyFill="1" applyBorder="1" applyAlignment="1">
      <alignment horizontal="left" vertical="center"/>
    </xf>
    <xf numFmtId="0" fontId="9" fillId="3" borderId="0" xfId="2" applyFont="1" applyFill="1" applyBorder="1" applyAlignment="1">
      <alignment vertical="center"/>
    </xf>
    <xf numFmtId="165" fontId="9" fillId="2" borderId="31" xfId="5" applyNumberFormat="1" applyFont="1" applyFill="1" applyBorder="1" applyAlignment="1">
      <alignment vertical="center"/>
    </xf>
    <xf numFmtId="165" fontId="9" fillId="2" borderId="31" xfId="6" applyNumberFormat="1" applyFont="1" applyFill="1" applyBorder="1" applyAlignment="1">
      <alignment horizontal="center" vertical="center"/>
    </xf>
    <xf numFmtId="167" fontId="9" fillId="2" borderId="32" xfId="7" applyNumberFormat="1" applyFont="1" applyFill="1" applyBorder="1" applyAlignment="1">
      <alignment horizontal="right" vertical="center"/>
    </xf>
    <xf numFmtId="49" fontId="9" fillId="3" borderId="33" xfId="3" applyNumberFormat="1" applyFont="1" applyFill="1" applyBorder="1" applyAlignment="1">
      <alignment horizontal="left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left" vertical="center"/>
    </xf>
    <xf numFmtId="49" fontId="9" fillId="3" borderId="34" xfId="2" applyNumberFormat="1" applyFont="1" applyFill="1" applyBorder="1" applyAlignment="1">
      <alignment vertical="center"/>
    </xf>
    <xf numFmtId="49" fontId="9" fillId="3" borderId="35" xfId="2" applyNumberFormat="1" applyFont="1" applyFill="1" applyBorder="1" applyAlignment="1">
      <alignment vertical="center"/>
    </xf>
    <xf numFmtId="165" fontId="9" fillId="3" borderId="36" xfId="5" applyNumberFormat="1" applyFont="1" applyFill="1" applyBorder="1" applyAlignment="1">
      <alignment vertical="center"/>
    </xf>
    <xf numFmtId="165" fontId="9" fillId="3" borderId="36" xfId="6" applyNumberFormat="1" applyFont="1" applyFill="1" applyBorder="1" applyAlignment="1">
      <alignment horizontal="center" vertical="center"/>
    </xf>
    <xf numFmtId="167" fontId="9" fillId="3" borderId="37" xfId="7" applyNumberFormat="1" applyFont="1" applyFill="1" applyBorder="1" applyAlignment="1">
      <alignment horizontal="right" vertical="center"/>
    </xf>
    <xf numFmtId="49" fontId="9" fillId="3" borderId="38" xfId="2" applyNumberFormat="1" applyFont="1" applyFill="1" applyBorder="1" applyAlignment="1">
      <alignment horizontal="center" vertical="center"/>
    </xf>
    <xf numFmtId="49" fontId="9" fillId="3" borderId="39" xfId="2" applyNumberFormat="1" applyFont="1" applyFill="1" applyBorder="1" applyAlignment="1">
      <alignment horizontal="center" vertical="center"/>
    </xf>
    <xf numFmtId="49" fontId="15" fillId="3" borderId="39" xfId="2" applyNumberFormat="1" applyFont="1" applyFill="1" applyBorder="1" applyAlignment="1">
      <alignment horizontal="center" vertical="center"/>
    </xf>
    <xf numFmtId="49" fontId="15" fillId="3" borderId="39" xfId="2" applyNumberFormat="1" applyFont="1" applyFill="1" applyBorder="1" applyAlignment="1">
      <alignment vertical="center"/>
    </xf>
    <xf numFmtId="49" fontId="15" fillId="3" borderId="40" xfId="2" applyNumberFormat="1" applyFont="1" applyFill="1" applyBorder="1" applyAlignment="1">
      <alignment vertical="center"/>
    </xf>
    <xf numFmtId="165" fontId="15" fillId="3" borderId="41" xfId="5" applyNumberFormat="1" applyFont="1" applyFill="1" applyBorder="1" applyAlignment="1">
      <alignment vertical="center"/>
    </xf>
    <xf numFmtId="165" fontId="15" fillId="3" borderId="41" xfId="6" applyNumberFormat="1" applyFont="1" applyFill="1" applyBorder="1" applyAlignment="1">
      <alignment horizontal="center" vertical="center"/>
    </xf>
    <xf numFmtId="49" fontId="9" fillId="3" borderId="0" xfId="2" applyNumberFormat="1" applyFont="1" applyFill="1" applyAlignment="1">
      <alignment horizontal="center" vertical="center"/>
    </xf>
    <xf numFmtId="49" fontId="15" fillId="3" borderId="0" xfId="2" applyNumberFormat="1" applyFont="1" applyFill="1" applyAlignment="1">
      <alignment horizontal="center" vertical="center"/>
    </xf>
    <xf numFmtId="49" fontId="15" fillId="3" borderId="0" xfId="2" applyNumberFormat="1" applyFont="1" applyFill="1"/>
    <xf numFmtId="165" fontId="9" fillId="3" borderId="43" xfId="5" applyNumberFormat="1" applyFont="1" applyFill="1" applyBorder="1" applyAlignment="1">
      <alignment vertical="center"/>
    </xf>
    <xf numFmtId="0" fontId="9" fillId="3" borderId="0" xfId="2" applyFont="1" applyFill="1" applyAlignment="1">
      <alignment horizontal="center" vertical="center"/>
    </xf>
    <xf numFmtId="165" fontId="15" fillId="3" borderId="42" xfId="6" applyNumberFormat="1" applyFont="1" applyFill="1" applyBorder="1" applyAlignment="1">
      <alignment horizontal="center" vertical="center"/>
    </xf>
    <xf numFmtId="0" fontId="12" fillId="0" borderId="0" xfId="3512" applyFont="1" applyAlignment="1">
      <alignment vertical="center"/>
    </xf>
    <xf numFmtId="0" fontId="12" fillId="4" borderId="0" xfId="3512" applyFont="1" applyFill="1" applyAlignment="1">
      <alignment vertical="center"/>
    </xf>
    <xf numFmtId="0" fontId="13" fillId="3" borderId="0" xfId="3512" applyFont="1" applyFill="1" applyAlignment="1">
      <alignment horizontal="right" vertical="center"/>
    </xf>
    <xf numFmtId="49" fontId="13" fillId="44" borderId="45" xfId="3512" applyNumberFormat="1" applyFont="1" applyFill="1" applyBorder="1" applyAlignment="1" applyProtection="1">
      <alignment horizontal="center" vertical="center"/>
      <protection locked="0"/>
    </xf>
    <xf numFmtId="41" fontId="13" fillId="3" borderId="0" xfId="3512" applyNumberFormat="1" applyFont="1" applyFill="1" applyAlignment="1">
      <alignment horizontal="center" vertical="center" wrapText="1"/>
    </xf>
    <xf numFmtId="0" fontId="13" fillId="3" borderId="0" xfId="3512" applyFont="1" applyFill="1" applyAlignment="1">
      <alignment horizontal="center" vertical="center"/>
    </xf>
    <xf numFmtId="0" fontId="20" fillId="3" borderId="0" xfId="3512" applyFont="1" applyFill="1" applyAlignment="1">
      <alignment horizontal="center" vertical="center"/>
    </xf>
    <xf numFmtId="0" fontId="68" fillId="3" borderId="0" xfId="3512" applyNumberFormat="1" applyFont="1" applyFill="1" applyAlignment="1">
      <alignment horizontal="center" vertical="center" wrapText="1"/>
    </xf>
    <xf numFmtId="41" fontId="68" fillId="3" borderId="0" xfId="3512" applyNumberFormat="1" applyFont="1" applyFill="1" applyAlignment="1">
      <alignment horizontal="center" vertical="center" wrapText="1"/>
    </xf>
    <xf numFmtId="0" fontId="68" fillId="0" borderId="0" xfId="3512" quotePrefix="1" applyNumberFormat="1" applyFont="1" applyAlignment="1">
      <alignment horizontal="center" vertical="center" wrapText="1"/>
    </xf>
    <xf numFmtId="0" fontId="69" fillId="4" borderId="22" xfId="3512" quotePrefix="1" applyNumberFormat="1" applyFont="1" applyFill="1" applyBorder="1" applyAlignment="1">
      <alignment horizontal="center" vertical="center"/>
    </xf>
    <xf numFmtId="0" fontId="69" fillId="44" borderId="22" xfId="3512" quotePrefix="1" applyNumberFormat="1" applyFont="1" applyFill="1" applyBorder="1" applyAlignment="1">
      <alignment horizontal="center" vertical="center"/>
    </xf>
    <xf numFmtId="0" fontId="69" fillId="44" borderId="22" xfId="3512" quotePrefix="1" applyNumberFormat="1" applyFont="1" applyFill="1" applyBorder="1" applyAlignment="1">
      <alignment horizontal="center" vertical="center" wrapText="1"/>
    </xf>
    <xf numFmtId="0" fontId="68" fillId="3" borderId="0" xfId="3512" applyNumberFormat="1" applyFont="1" applyFill="1" applyAlignment="1">
      <alignment vertical="center"/>
    </xf>
    <xf numFmtId="0" fontId="12" fillId="3" borderId="0" xfId="3512" quotePrefix="1" applyNumberFormat="1" applyFont="1" applyFill="1" applyAlignment="1">
      <alignment vertical="center"/>
    </xf>
    <xf numFmtId="0" fontId="68" fillId="0" borderId="0" xfId="3512" quotePrefix="1" applyNumberFormat="1" applyFont="1" applyAlignment="1">
      <alignment vertical="center"/>
    </xf>
    <xf numFmtId="0" fontId="68" fillId="4" borderId="18" xfId="3512" applyFont="1" applyFill="1" applyBorder="1" applyAlignment="1">
      <alignment vertical="center"/>
    </xf>
    <xf numFmtId="0" fontId="68" fillId="3" borderId="18" xfId="3512" quotePrefix="1" applyNumberFormat="1" applyFont="1" applyFill="1" applyBorder="1" applyAlignment="1">
      <alignment vertical="center"/>
    </xf>
    <xf numFmtId="0" fontId="68" fillId="3" borderId="18" xfId="3512" quotePrefix="1" applyNumberFormat="1" applyFont="1" applyFill="1" applyBorder="1" applyAlignment="1">
      <alignment vertical="center" wrapText="1"/>
    </xf>
    <xf numFmtId="0" fontId="68" fillId="3" borderId="18" xfId="3512" quotePrefix="1" applyNumberFormat="1" applyFont="1" applyFill="1" applyBorder="1" applyAlignment="1" applyProtection="1">
      <alignment horizontal="center" vertical="center"/>
      <protection locked="0"/>
    </xf>
    <xf numFmtId="14" fontId="68" fillId="3" borderId="18" xfId="3512" applyNumberFormat="1" applyFont="1" applyFill="1" applyBorder="1" applyAlignment="1" applyProtection="1">
      <alignment horizontal="center" vertical="center"/>
      <protection locked="0"/>
    </xf>
    <xf numFmtId="0" fontId="68" fillId="3" borderId="18" xfId="3512" quotePrefix="1" applyNumberFormat="1" applyFont="1" applyFill="1" applyBorder="1" applyAlignment="1">
      <alignment horizontal="center" vertical="center"/>
    </xf>
    <xf numFmtId="0" fontId="68" fillId="4" borderId="18" xfId="3512" quotePrefix="1" applyNumberFormat="1" applyFont="1" applyFill="1" applyBorder="1" applyAlignment="1">
      <alignment vertical="center"/>
    </xf>
    <xf numFmtId="0" fontId="12" fillId="43" borderId="0" xfId="3512" applyFont="1" applyFill="1" applyAlignment="1">
      <alignment vertical="center"/>
    </xf>
    <xf numFmtId="0" fontId="68" fillId="4" borderId="18" xfId="3512" applyNumberFormat="1" applyFont="1" applyFill="1" applyBorder="1" applyAlignment="1">
      <alignment vertical="center"/>
    </xf>
    <xf numFmtId="0" fontId="12" fillId="3" borderId="0" xfId="3512" applyFont="1" applyFill="1" applyAlignment="1">
      <alignment vertical="center"/>
    </xf>
    <xf numFmtId="0" fontId="12" fillId="3" borderId="0" xfId="3512" applyFont="1" applyFill="1" applyAlignment="1">
      <alignment horizontal="center" vertical="center"/>
    </xf>
    <xf numFmtId="41" fontId="12" fillId="4" borderId="0" xfId="3512" applyNumberFormat="1" applyFont="1" applyFill="1" applyAlignment="1">
      <alignment vertical="center"/>
    </xf>
    <xf numFmtId="41" fontId="12" fillId="0" borderId="0" xfId="3512" applyNumberFormat="1" applyFont="1" applyAlignment="1">
      <alignment vertical="center"/>
    </xf>
    <xf numFmtId="41" fontId="21" fillId="3" borderId="18" xfId="3512" quotePrefix="1" applyNumberFormat="1" applyFont="1" applyFill="1" applyBorder="1" applyAlignment="1">
      <alignment horizontal="center" vertical="center" wrapText="1"/>
    </xf>
    <xf numFmtId="169" fontId="22" fillId="6" borderId="18" xfId="1706" applyNumberFormat="1" applyFont="1" applyFill="1" applyBorder="1" applyAlignment="1">
      <alignment vertical="center" wrapText="1"/>
    </xf>
    <xf numFmtId="169" fontId="22" fillId="0" borderId="18" xfId="1706" applyNumberFormat="1" applyFont="1" applyFill="1" applyBorder="1" applyAlignment="1">
      <alignment vertical="center" wrapText="1"/>
    </xf>
    <xf numFmtId="169" fontId="23" fillId="6" borderId="18" xfId="1706" applyNumberFormat="1" applyFont="1" applyFill="1" applyBorder="1" applyAlignment="1">
      <alignment vertical="center" wrapText="1"/>
    </xf>
    <xf numFmtId="49" fontId="19" fillId="2" borderId="28" xfId="3" applyNumberFormat="1" applyFont="1" applyFill="1" applyBorder="1" applyAlignment="1">
      <alignment horizontal="left" vertical="center"/>
    </xf>
    <xf numFmtId="49" fontId="9" fillId="2" borderId="29" xfId="3" applyNumberFormat="1" applyFont="1" applyFill="1" applyBorder="1" applyAlignment="1">
      <alignment horizontal="left" vertical="center"/>
    </xf>
    <xf numFmtId="49" fontId="9" fillId="2" borderId="30" xfId="3" applyNumberFormat="1" applyFont="1" applyFill="1" applyBorder="1" applyAlignment="1">
      <alignment horizontal="left" vertical="center"/>
    </xf>
    <xf numFmtId="49" fontId="9" fillId="5" borderId="15" xfId="3" applyNumberFormat="1" applyFont="1" applyFill="1" applyBorder="1" applyAlignment="1">
      <alignment horizontal="left" vertical="center"/>
    </xf>
    <xf numFmtId="49" fontId="9" fillId="5" borderId="16" xfId="3" applyNumberFormat="1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9" xfId="3" applyNumberFormat="1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0" fontId="9" fillId="3" borderId="11" xfId="3" applyNumberFormat="1" applyFont="1" applyFill="1" applyBorder="1" applyAlignment="1">
      <alignment horizontal="center" vertical="center" wrapText="1"/>
    </xf>
    <xf numFmtId="0" fontId="9" fillId="3" borderId="14" xfId="3" applyNumberFormat="1" applyFont="1" applyFill="1" applyBorder="1" applyAlignment="1">
      <alignment horizontal="center" vertical="center" wrapText="1"/>
    </xf>
    <xf numFmtId="0" fontId="9" fillId="3" borderId="15" xfId="3" applyNumberFormat="1" applyFont="1" applyFill="1" applyBorder="1" applyAlignment="1">
      <alignment horizontal="center" vertical="center" wrapText="1"/>
    </xf>
    <xf numFmtId="0" fontId="9" fillId="3" borderId="16" xfId="3" applyNumberFormat="1" applyFont="1" applyFill="1" applyBorder="1" applyAlignment="1">
      <alignment horizontal="center" vertical="center" wrapText="1"/>
    </xf>
    <xf numFmtId="4" fontId="9" fillId="3" borderId="2" xfId="4" applyNumberFormat="1" applyFont="1" applyFill="1" applyBorder="1" applyAlignment="1">
      <alignment horizontal="center" vertical="center" wrapText="1"/>
    </xf>
    <xf numFmtId="4" fontId="9" fillId="3" borderId="13" xfId="4" applyNumberFormat="1" applyFont="1" applyFill="1" applyBorder="1" applyAlignment="1">
      <alignment horizontal="center" vertical="center" wrapText="1"/>
    </xf>
    <xf numFmtId="4" fontId="9" fillId="3" borderId="12" xfId="4" applyNumberFormat="1" applyFont="1" applyFill="1" applyBorder="1" applyAlignment="1">
      <alignment horizontal="center" vertical="center" wrapText="1"/>
    </xf>
    <xf numFmtId="4" fontId="9" fillId="3" borderId="17" xfId="4" applyNumberFormat="1" applyFont="1" applyFill="1" applyBorder="1" applyAlignment="1">
      <alignment horizontal="center" vertical="center" wrapText="1"/>
    </xf>
  </cellXfs>
  <cellStyles count="3520">
    <cellStyle name="# Assumptions" xfId="15"/>
    <cellStyle name="# Historical" xfId="16"/>
    <cellStyle name="% Assumption" xfId="17"/>
    <cellStyle name="% Historical" xfId="18"/>
    <cellStyle name="20% - Accent1" xfId="19"/>
    <cellStyle name="20% - Accent1 10" xfId="20"/>
    <cellStyle name="20% - Accent1 11" xfId="21"/>
    <cellStyle name="20% - Accent1 12" xfId="22"/>
    <cellStyle name="20% - Accent1 13" xfId="23"/>
    <cellStyle name="20% - Accent1 14" xfId="24"/>
    <cellStyle name="20% - Accent1 15" xfId="25"/>
    <cellStyle name="20% - Accent1 16" xfId="26"/>
    <cellStyle name="20% - Accent1 17" xfId="27"/>
    <cellStyle name="20% - Accent1 18" xfId="28"/>
    <cellStyle name="20% - Accent1 19" xfId="29"/>
    <cellStyle name="20% - Accent1 2" xfId="30"/>
    <cellStyle name="20% - Accent1 3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" xfId="38"/>
    <cellStyle name="20% - Accent2 10" xfId="39"/>
    <cellStyle name="20% - Accent2 11" xfId="40"/>
    <cellStyle name="20% - Accent2 12" xfId="41"/>
    <cellStyle name="20% - Accent2 13" xfId="42"/>
    <cellStyle name="20% - Accent2 14" xfId="43"/>
    <cellStyle name="20% - Accent2 15" xfId="44"/>
    <cellStyle name="20% - Accent2 16" xfId="45"/>
    <cellStyle name="20% - Accent2 17" xfId="46"/>
    <cellStyle name="20% - Accent2 18" xfId="47"/>
    <cellStyle name="20% - Accent2 19" xfId="48"/>
    <cellStyle name="20% - Accent2 2" xfId="49"/>
    <cellStyle name="20% - Accent2 3" xfId="50"/>
    <cellStyle name="20% - Accent2 4" xfId="51"/>
    <cellStyle name="20% - Accent2 5" xfId="52"/>
    <cellStyle name="20% - Accent2 6" xfId="53"/>
    <cellStyle name="20% - Accent2 7" xfId="54"/>
    <cellStyle name="20% - Accent2 8" xfId="55"/>
    <cellStyle name="20% - Accent2 9" xfId="56"/>
    <cellStyle name="20% - Accent3" xfId="57"/>
    <cellStyle name="20% - Accent3 10" xfId="58"/>
    <cellStyle name="20% - Accent3 11" xfId="59"/>
    <cellStyle name="20% - Accent3 12" xfId="60"/>
    <cellStyle name="20% - Accent3 13" xfId="61"/>
    <cellStyle name="20% - Accent3 14" xfId="62"/>
    <cellStyle name="20% - Accent3 15" xfId="63"/>
    <cellStyle name="20% - Accent3 16" xfId="64"/>
    <cellStyle name="20% - Accent3 17" xfId="65"/>
    <cellStyle name="20% - Accent3 18" xfId="66"/>
    <cellStyle name="20% - Accent3 19" xfId="67"/>
    <cellStyle name="20% - Accent3 2" xfId="68"/>
    <cellStyle name="20% - Accent3 3" xfId="69"/>
    <cellStyle name="20% - Accent3 4" xfId="70"/>
    <cellStyle name="20% - Accent3 5" xfId="71"/>
    <cellStyle name="20% - Accent3 6" xfId="72"/>
    <cellStyle name="20% - Accent3 7" xfId="73"/>
    <cellStyle name="20% - Accent3 8" xfId="74"/>
    <cellStyle name="20% - Accent3 9" xfId="75"/>
    <cellStyle name="20% - Accent4" xfId="76"/>
    <cellStyle name="20% - Accent4 10" xfId="77"/>
    <cellStyle name="20% - Accent4 11" xfId="78"/>
    <cellStyle name="20% - Accent4 12" xfId="79"/>
    <cellStyle name="20% - Accent4 13" xfId="80"/>
    <cellStyle name="20% - Accent4 14" xfId="81"/>
    <cellStyle name="20% - Accent4 15" xfId="82"/>
    <cellStyle name="20% - Accent4 16" xfId="83"/>
    <cellStyle name="20% - Accent4 17" xfId="84"/>
    <cellStyle name="20% - Accent4 18" xfId="85"/>
    <cellStyle name="20% - Accent4 19" xfId="86"/>
    <cellStyle name="20% - Accent4 2" xfId="87"/>
    <cellStyle name="20% - Accent4 3" xfId="88"/>
    <cellStyle name="20% - Accent4 4" xfId="89"/>
    <cellStyle name="20% - Accent4 5" xfId="90"/>
    <cellStyle name="20% - Accent4 6" xfId="91"/>
    <cellStyle name="20% - Accent4 7" xfId="92"/>
    <cellStyle name="20% - Accent4 8" xfId="93"/>
    <cellStyle name="20% - Accent4 9" xfId="94"/>
    <cellStyle name="20% - Accent5" xfId="95"/>
    <cellStyle name="20% - Accent5 10" xfId="96"/>
    <cellStyle name="20% - Accent5 11" xfId="97"/>
    <cellStyle name="20% - Accent5 12" xfId="98"/>
    <cellStyle name="20% - Accent5 13" xfId="99"/>
    <cellStyle name="20% - Accent5 14" xfId="100"/>
    <cellStyle name="20% - Accent5 15" xfId="101"/>
    <cellStyle name="20% - Accent5 16" xfId="102"/>
    <cellStyle name="20% - Accent5 17" xfId="103"/>
    <cellStyle name="20% - Accent5 18" xfId="104"/>
    <cellStyle name="20% - Accent5 19" xfId="105"/>
    <cellStyle name="20% - Accent5 2" xfId="106"/>
    <cellStyle name="20% - Accent5 3" xfId="107"/>
    <cellStyle name="20% - Accent5 4" xfId="108"/>
    <cellStyle name="20% - Accent5 5" xfId="109"/>
    <cellStyle name="20% - Accent5 6" xfId="110"/>
    <cellStyle name="20% - Accent5 7" xfId="111"/>
    <cellStyle name="20% - Accent5 8" xfId="112"/>
    <cellStyle name="20% - Accent5 9" xfId="113"/>
    <cellStyle name="20% - Accent6" xfId="114"/>
    <cellStyle name="20% - Accent6 10" xfId="115"/>
    <cellStyle name="20% - Accent6 11" xfId="116"/>
    <cellStyle name="20% - Accent6 12" xfId="117"/>
    <cellStyle name="20% - Accent6 13" xfId="118"/>
    <cellStyle name="20% - Accent6 14" xfId="119"/>
    <cellStyle name="20% - Accent6 15" xfId="120"/>
    <cellStyle name="20% - Accent6 16" xfId="121"/>
    <cellStyle name="20% - Accent6 17" xfId="122"/>
    <cellStyle name="20% - Accent6 18" xfId="123"/>
    <cellStyle name="20% - Accent6 19" xfId="124"/>
    <cellStyle name="20% - Accent6 2" xfId="125"/>
    <cellStyle name="20% - Accent6 3" xfId="126"/>
    <cellStyle name="20% - Accent6 4" xfId="127"/>
    <cellStyle name="20% - Accent6 5" xfId="128"/>
    <cellStyle name="20% - Accent6 6" xfId="129"/>
    <cellStyle name="20% - Accent6 7" xfId="130"/>
    <cellStyle name="20% - Accent6 8" xfId="131"/>
    <cellStyle name="20% - Accent6 9" xfId="132"/>
    <cellStyle name="20% - Colore 1 10" xfId="133"/>
    <cellStyle name="20% - Colore 1 11" xfId="134"/>
    <cellStyle name="20% - Colore 1 12" xfId="135"/>
    <cellStyle name="20% - Colore 1 13" xfId="136"/>
    <cellStyle name="20% - Colore 1 14" xfId="137"/>
    <cellStyle name="20% - Colore 1 15" xfId="138"/>
    <cellStyle name="20% - Colore 1 16" xfId="139"/>
    <cellStyle name="20% - Colore 1 17" xfId="140"/>
    <cellStyle name="20% - Colore 1 18" xfId="141"/>
    <cellStyle name="20% - Colore 1 19" xfId="142"/>
    <cellStyle name="20% - Colore 1 2" xfId="143"/>
    <cellStyle name="20% - Colore 1 20" xfId="144"/>
    <cellStyle name="20% - Colore 1 21" xfId="145"/>
    <cellStyle name="20% - Colore 1 22" xfId="146"/>
    <cellStyle name="20% - Colore 1 23" xfId="147"/>
    <cellStyle name="20% - Colore 1 3" xfId="148"/>
    <cellStyle name="20% - Colore 1 4" xfId="149"/>
    <cellStyle name="20% - Colore 1 5" xfId="150"/>
    <cellStyle name="20% - Colore 1 6" xfId="151"/>
    <cellStyle name="20% - Colore 1 7" xfId="152"/>
    <cellStyle name="20% - Colore 1 8" xfId="153"/>
    <cellStyle name="20% - Colore 1 9" xfId="154"/>
    <cellStyle name="20% - Colore 2 10" xfId="155"/>
    <cellStyle name="20% - Colore 2 11" xfId="156"/>
    <cellStyle name="20% - Colore 2 12" xfId="157"/>
    <cellStyle name="20% - Colore 2 13" xfId="158"/>
    <cellStyle name="20% - Colore 2 14" xfId="159"/>
    <cellStyle name="20% - Colore 2 15" xfId="160"/>
    <cellStyle name="20% - Colore 2 16" xfId="161"/>
    <cellStyle name="20% - Colore 2 17" xfId="162"/>
    <cellStyle name="20% - Colore 2 18" xfId="163"/>
    <cellStyle name="20% - Colore 2 19" xfId="164"/>
    <cellStyle name="20% - Colore 2 2" xfId="165"/>
    <cellStyle name="20% - Colore 2 20" xfId="166"/>
    <cellStyle name="20% - Colore 2 21" xfId="167"/>
    <cellStyle name="20% - Colore 2 22" xfId="168"/>
    <cellStyle name="20% - Colore 2 23" xfId="169"/>
    <cellStyle name="20% - Colore 2 3" xfId="170"/>
    <cellStyle name="20% - Colore 2 4" xfId="171"/>
    <cellStyle name="20% - Colore 2 5" xfId="172"/>
    <cellStyle name="20% - Colore 2 6" xfId="173"/>
    <cellStyle name="20% - Colore 2 7" xfId="174"/>
    <cellStyle name="20% - Colore 2 8" xfId="175"/>
    <cellStyle name="20% - Colore 2 9" xfId="176"/>
    <cellStyle name="20% - Colore 3 10" xfId="177"/>
    <cellStyle name="20% - Colore 3 11" xfId="178"/>
    <cellStyle name="20% - Colore 3 12" xfId="179"/>
    <cellStyle name="20% - Colore 3 13" xfId="180"/>
    <cellStyle name="20% - Colore 3 14" xfId="181"/>
    <cellStyle name="20% - Colore 3 15" xfId="182"/>
    <cellStyle name="20% - Colore 3 16" xfId="183"/>
    <cellStyle name="20% - Colore 3 17" xfId="184"/>
    <cellStyle name="20% - Colore 3 18" xfId="185"/>
    <cellStyle name="20% - Colore 3 19" xfId="186"/>
    <cellStyle name="20% - Colore 3 2" xfId="187"/>
    <cellStyle name="20% - Colore 3 20" xfId="188"/>
    <cellStyle name="20% - Colore 3 21" xfId="189"/>
    <cellStyle name="20% - Colore 3 22" xfId="190"/>
    <cellStyle name="20% - Colore 3 23" xfId="191"/>
    <cellStyle name="20% - Colore 3 3" xfId="192"/>
    <cellStyle name="20% - Colore 3 4" xfId="193"/>
    <cellStyle name="20% - Colore 3 5" xfId="194"/>
    <cellStyle name="20% - Colore 3 6" xfId="195"/>
    <cellStyle name="20% - Colore 3 7" xfId="196"/>
    <cellStyle name="20% - Colore 3 8" xfId="197"/>
    <cellStyle name="20% - Colore 3 9" xfId="198"/>
    <cellStyle name="20% - Colore 4 10" xfId="199"/>
    <cellStyle name="20% - Colore 4 11" xfId="200"/>
    <cellStyle name="20% - Colore 4 12" xfId="201"/>
    <cellStyle name="20% - Colore 4 13" xfId="202"/>
    <cellStyle name="20% - Colore 4 14" xfId="203"/>
    <cellStyle name="20% - Colore 4 15" xfId="204"/>
    <cellStyle name="20% - Colore 4 16" xfId="205"/>
    <cellStyle name="20% - Colore 4 17" xfId="206"/>
    <cellStyle name="20% - Colore 4 18" xfId="207"/>
    <cellStyle name="20% - Colore 4 19" xfId="208"/>
    <cellStyle name="20% - Colore 4 2" xfId="209"/>
    <cellStyle name="20% - Colore 4 20" xfId="210"/>
    <cellStyle name="20% - Colore 4 21" xfId="211"/>
    <cellStyle name="20% - Colore 4 22" xfId="212"/>
    <cellStyle name="20% - Colore 4 23" xfId="213"/>
    <cellStyle name="20% - Colore 4 3" xfId="214"/>
    <cellStyle name="20% - Colore 4 4" xfId="215"/>
    <cellStyle name="20% - Colore 4 5" xfId="216"/>
    <cellStyle name="20% - Colore 4 6" xfId="217"/>
    <cellStyle name="20% - Colore 4 7" xfId="218"/>
    <cellStyle name="20% - Colore 4 8" xfId="219"/>
    <cellStyle name="20% - Colore 4 9" xfId="220"/>
    <cellStyle name="20% - Colore 5 10" xfId="221"/>
    <cellStyle name="20% - Colore 5 11" xfId="222"/>
    <cellStyle name="20% - Colore 5 12" xfId="223"/>
    <cellStyle name="20% - Colore 5 13" xfId="224"/>
    <cellStyle name="20% - Colore 5 14" xfId="225"/>
    <cellStyle name="20% - Colore 5 15" xfId="226"/>
    <cellStyle name="20% - Colore 5 16" xfId="227"/>
    <cellStyle name="20% - Colore 5 17" xfId="228"/>
    <cellStyle name="20% - Colore 5 18" xfId="229"/>
    <cellStyle name="20% - Colore 5 19" xfId="230"/>
    <cellStyle name="20% - Colore 5 2" xfId="231"/>
    <cellStyle name="20% - Colore 5 20" xfId="232"/>
    <cellStyle name="20% - Colore 5 21" xfId="233"/>
    <cellStyle name="20% - Colore 5 22" xfId="234"/>
    <cellStyle name="20% - Colore 5 23" xfId="235"/>
    <cellStyle name="20% - Colore 5 3" xfId="236"/>
    <cellStyle name="20% - Colore 5 4" xfId="237"/>
    <cellStyle name="20% - Colore 5 5" xfId="238"/>
    <cellStyle name="20% - Colore 5 6" xfId="239"/>
    <cellStyle name="20% - Colore 5 7" xfId="240"/>
    <cellStyle name="20% - Colore 5 8" xfId="241"/>
    <cellStyle name="20% - Colore 5 9" xfId="242"/>
    <cellStyle name="20% - Colore 6 10" xfId="243"/>
    <cellStyle name="20% - Colore 6 11" xfId="244"/>
    <cellStyle name="20% - Colore 6 12" xfId="245"/>
    <cellStyle name="20% - Colore 6 13" xfId="246"/>
    <cellStyle name="20% - Colore 6 14" xfId="247"/>
    <cellStyle name="20% - Colore 6 15" xfId="248"/>
    <cellStyle name="20% - Colore 6 16" xfId="249"/>
    <cellStyle name="20% - Colore 6 17" xfId="250"/>
    <cellStyle name="20% - Colore 6 18" xfId="251"/>
    <cellStyle name="20% - Colore 6 19" xfId="252"/>
    <cellStyle name="20% - Colore 6 2" xfId="253"/>
    <cellStyle name="20% - Colore 6 20" xfId="254"/>
    <cellStyle name="20% - Colore 6 21" xfId="255"/>
    <cellStyle name="20% - Colore 6 22" xfId="256"/>
    <cellStyle name="20% - Colore 6 23" xfId="257"/>
    <cellStyle name="20% - Colore 6 3" xfId="258"/>
    <cellStyle name="20% - Colore 6 4" xfId="259"/>
    <cellStyle name="20% - Colore 6 5" xfId="260"/>
    <cellStyle name="20% - Colore 6 6" xfId="261"/>
    <cellStyle name="20% - Colore 6 7" xfId="262"/>
    <cellStyle name="20% - Colore 6 8" xfId="263"/>
    <cellStyle name="20% - Colore 6 9" xfId="264"/>
    <cellStyle name="40% - Accent1" xfId="265"/>
    <cellStyle name="40% - Accent1 10" xfId="266"/>
    <cellStyle name="40% - Accent1 11" xfId="267"/>
    <cellStyle name="40% - Accent1 12" xfId="268"/>
    <cellStyle name="40% - Accent1 13" xfId="269"/>
    <cellStyle name="40% - Accent1 14" xfId="270"/>
    <cellStyle name="40% - Accent1 15" xfId="271"/>
    <cellStyle name="40% - Accent1 16" xfId="272"/>
    <cellStyle name="40% - Accent1 17" xfId="273"/>
    <cellStyle name="40% - Accent1 18" xfId="274"/>
    <cellStyle name="40% - Accent1 19" xfId="275"/>
    <cellStyle name="40% - Accent1 2" xfId="276"/>
    <cellStyle name="40% - Accent1 3" xfId="277"/>
    <cellStyle name="40% - Accent1 4" xfId="278"/>
    <cellStyle name="40% - Accent1 5" xfId="279"/>
    <cellStyle name="40% - Accent1 6" xfId="280"/>
    <cellStyle name="40% - Accent1 7" xfId="281"/>
    <cellStyle name="40% - Accent1 8" xfId="282"/>
    <cellStyle name="40% - Accent1 9" xfId="283"/>
    <cellStyle name="40% - Accent2" xfId="284"/>
    <cellStyle name="40% - Accent2 10" xfId="285"/>
    <cellStyle name="40% - Accent2 11" xfId="286"/>
    <cellStyle name="40% - Accent2 12" xfId="287"/>
    <cellStyle name="40% - Accent2 13" xfId="288"/>
    <cellStyle name="40% - Accent2 14" xfId="289"/>
    <cellStyle name="40% - Accent2 15" xfId="290"/>
    <cellStyle name="40% - Accent2 16" xfId="291"/>
    <cellStyle name="40% - Accent2 17" xfId="292"/>
    <cellStyle name="40% - Accent2 18" xfId="293"/>
    <cellStyle name="40% - Accent2 19" xfId="294"/>
    <cellStyle name="40% - Accent2 2" xfId="295"/>
    <cellStyle name="40% - Accent2 3" xfId="296"/>
    <cellStyle name="40% - Accent2 4" xfId="297"/>
    <cellStyle name="40% - Accent2 5" xfId="298"/>
    <cellStyle name="40% - Accent2 6" xfId="299"/>
    <cellStyle name="40% - Accent2 7" xfId="300"/>
    <cellStyle name="40% - Accent2 8" xfId="301"/>
    <cellStyle name="40% - Accent2 9" xfId="302"/>
    <cellStyle name="40% - Accent3" xfId="303"/>
    <cellStyle name="40% - Accent3 10" xfId="304"/>
    <cellStyle name="40% - Accent3 11" xfId="305"/>
    <cellStyle name="40% - Accent3 12" xfId="306"/>
    <cellStyle name="40% - Accent3 13" xfId="307"/>
    <cellStyle name="40% - Accent3 14" xfId="308"/>
    <cellStyle name="40% - Accent3 15" xfId="309"/>
    <cellStyle name="40% - Accent3 16" xfId="310"/>
    <cellStyle name="40% - Accent3 17" xfId="311"/>
    <cellStyle name="40% - Accent3 18" xfId="312"/>
    <cellStyle name="40% - Accent3 19" xfId="313"/>
    <cellStyle name="40% - Accent3 2" xfId="314"/>
    <cellStyle name="40% - Accent3 3" xfId="315"/>
    <cellStyle name="40% - Accent3 4" xfId="316"/>
    <cellStyle name="40% - Accent3 5" xfId="317"/>
    <cellStyle name="40% - Accent3 6" xfId="318"/>
    <cellStyle name="40% - Accent3 7" xfId="319"/>
    <cellStyle name="40% - Accent3 8" xfId="320"/>
    <cellStyle name="40% - Accent3 9" xfId="321"/>
    <cellStyle name="40% - Accent4" xfId="322"/>
    <cellStyle name="40% - Accent4 10" xfId="323"/>
    <cellStyle name="40% - Accent4 11" xfId="324"/>
    <cellStyle name="40% - Accent4 12" xfId="325"/>
    <cellStyle name="40% - Accent4 13" xfId="326"/>
    <cellStyle name="40% - Accent4 14" xfId="327"/>
    <cellStyle name="40% - Accent4 15" xfId="328"/>
    <cellStyle name="40% - Accent4 16" xfId="329"/>
    <cellStyle name="40% - Accent4 17" xfId="330"/>
    <cellStyle name="40% - Accent4 18" xfId="331"/>
    <cellStyle name="40% - Accent4 19" xfId="332"/>
    <cellStyle name="40% - Accent4 2" xfId="333"/>
    <cellStyle name="40% - Accent4 3" xfId="334"/>
    <cellStyle name="40% - Accent4 4" xfId="335"/>
    <cellStyle name="40% - Accent4 5" xfId="336"/>
    <cellStyle name="40% - Accent4 6" xfId="337"/>
    <cellStyle name="40% - Accent4 7" xfId="338"/>
    <cellStyle name="40% - Accent4 8" xfId="339"/>
    <cellStyle name="40% - Accent4 9" xfId="340"/>
    <cellStyle name="40% - Accent5" xfId="341"/>
    <cellStyle name="40% - Accent5 10" xfId="342"/>
    <cellStyle name="40% - Accent5 11" xfId="343"/>
    <cellStyle name="40% - Accent5 12" xfId="344"/>
    <cellStyle name="40% - Accent5 13" xfId="345"/>
    <cellStyle name="40% - Accent5 14" xfId="346"/>
    <cellStyle name="40% - Accent5 15" xfId="347"/>
    <cellStyle name="40% - Accent5 16" xfId="348"/>
    <cellStyle name="40% - Accent5 17" xfId="349"/>
    <cellStyle name="40% - Accent5 18" xfId="350"/>
    <cellStyle name="40% - Accent5 19" xfId="351"/>
    <cellStyle name="40% - Accent5 2" xfId="352"/>
    <cellStyle name="40% - Accent5 3" xfId="353"/>
    <cellStyle name="40% - Accent5 4" xfId="354"/>
    <cellStyle name="40% - Accent5 5" xfId="355"/>
    <cellStyle name="40% - Accent5 6" xfId="356"/>
    <cellStyle name="40% - Accent5 7" xfId="357"/>
    <cellStyle name="40% - Accent5 8" xfId="358"/>
    <cellStyle name="40% - Accent5 9" xfId="359"/>
    <cellStyle name="40% - Accent6" xfId="360"/>
    <cellStyle name="40% - Accent6 10" xfId="361"/>
    <cellStyle name="40% - Accent6 11" xfId="362"/>
    <cellStyle name="40% - Accent6 12" xfId="363"/>
    <cellStyle name="40% - Accent6 13" xfId="364"/>
    <cellStyle name="40% - Accent6 14" xfId="365"/>
    <cellStyle name="40% - Accent6 15" xfId="366"/>
    <cellStyle name="40% - Accent6 16" xfId="367"/>
    <cellStyle name="40% - Accent6 17" xfId="368"/>
    <cellStyle name="40% - Accent6 18" xfId="369"/>
    <cellStyle name="40% - Accent6 19" xfId="370"/>
    <cellStyle name="40% - Accent6 2" xfId="371"/>
    <cellStyle name="40% - Accent6 3" xfId="372"/>
    <cellStyle name="40% - Accent6 4" xfId="373"/>
    <cellStyle name="40% - Accent6 5" xfId="374"/>
    <cellStyle name="40% - Accent6 6" xfId="375"/>
    <cellStyle name="40% - Accent6 7" xfId="376"/>
    <cellStyle name="40% - Accent6 8" xfId="377"/>
    <cellStyle name="40% - Accent6 9" xfId="378"/>
    <cellStyle name="40% - Colore 1 10" xfId="379"/>
    <cellStyle name="40% - Colore 1 11" xfId="380"/>
    <cellStyle name="40% - Colore 1 12" xfId="381"/>
    <cellStyle name="40% - Colore 1 13" xfId="382"/>
    <cellStyle name="40% - Colore 1 14" xfId="383"/>
    <cellStyle name="40% - Colore 1 15" xfId="384"/>
    <cellStyle name="40% - Colore 1 16" xfId="385"/>
    <cellStyle name="40% - Colore 1 17" xfId="386"/>
    <cellStyle name="40% - Colore 1 18" xfId="387"/>
    <cellStyle name="40% - Colore 1 19" xfId="388"/>
    <cellStyle name="40% - Colore 1 2" xfId="389"/>
    <cellStyle name="40% - Colore 1 20" xfId="390"/>
    <cellStyle name="40% - Colore 1 21" xfId="391"/>
    <cellStyle name="40% - Colore 1 22" xfId="392"/>
    <cellStyle name="40% - Colore 1 23" xfId="393"/>
    <cellStyle name="40% - Colore 1 3" xfId="394"/>
    <cellStyle name="40% - Colore 1 4" xfId="395"/>
    <cellStyle name="40% - Colore 1 5" xfId="396"/>
    <cellStyle name="40% - Colore 1 6" xfId="397"/>
    <cellStyle name="40% - Colore 1 7" xfId="398"/>
    <cellStyle name="40% - Colore 1 8" xfId="399"/>
    <cellStyle name="40% - Colore 1 9" xfId="400"/>
    <cellStyle name="40% - Colore 2 10" xfId="401"/>
    <cellStyle name="40% - Colore 2 11" xfId="402"/>
    <cellStyle name="40% - Colore 2 12" xfId="403"/>
    <cellStyle name="40% - Colore 2 13" xfId="404"/>
    <cellStyle name="40% - Colore 2 14" xfId="405"/>
    <cellStyle name="40% - Colore 2 15" xfId="406"/>
    <cellStyle name="40% - Colore 2 16" xfId="407"/>
    <cellStyle name="40% - Colore 2 17" xfId="408"/>
    <cellStyle name="40% - Colore 2 18" xfId="409"/>
    <cellStyle name="40% - Colore 2 19" xfId="410"/>
    <cellStyle name="40% - Colore 2 2" xfId="411"/>
    <cellStyle name="40% - Colore 2 20" xfId="412"/>
    <cellStyle name="40% - Colore 2 21" xfId="413"/>
    <cellStyle name="40% - Colore 2 22" xfId="414"/>
    <cellStyle name="40% - Colore 2 23" xfId="415"/>
    <cellStyle name="40% - Colore 2 3" xfId="416"/>
    <cellStyle name="40% - Colore 2 4" xfId="417"/>
    <cellStyle name="40% - Colore 2 5" xfId="418"/>
    <cellStyle name="40% - Colore 2 6" xfId="419"/>
    <cellStyle name="40% - Colore 2 7" xfId="420"/>
    <cellStyle name="40% - Colore 2 8" xfId="421"/>
    <cellStyle name="40% - Colore 2 9" xfId="422"/>
    <cellStyle name="40% - Colore 3 10" xfId="423"/>
    <cellStyle name="40% - Colore 3 11" xfId="424"/>
    <cellStyle name="40% - Colore 3 12" xfId="425"/>
    <cellStyle name="40% - Colore 3 13" xfId="426"/>
    <cellStyle name="40% - Colore 3 14" xfId="427"/>
    <cellStyle name="40% - Colore 3 15" xfId="428"/>
    <cellStyle name="40% - Colore 3 16" xfId="429"/>
    <cellStyle name="40% - Colore 3 17" xfId="430"/>
    <cellStyle name="40% - Colore 3 18" xfId="431"/>
    <cellStyle name="40% - Colore 3 19" xfId="432"/>
    <cellStyle name="40% - Colore 3 2" xfId="433"/>
    <cellStyle name="40% - Colore 3 20" xfId="434"/>
    <cellStyle name="40% - Colore 3 21" xfId="435"/>
    <cellStyle name="40% - Colore 3 22" xfId="436"/>
    <cellStyle name="40% - Colore 3 23" xfId="437"/>
    <cellStyle name="40% - Colore 3 3" xfId="438"/>
    <cellStyle name="40% - Colore 3 4" xfId="439"/>
    <cellStyle name="40% - Colore 3 5" xfId="440"/>
    <cellStyle name="40% - Colore 3 6" xfId="441"/>
    <cellStyle name="40% - Colore 3 7" xfId="442"/>
    <cellStyle name="40% - Colore 3 8" xfId="443"/>
    <cellStyle name="40% - Colore 3 9" xfId="444"/>
    <cellStyle name="40% - Colore 4 10" xfId="445"/>
    <cellStyle name="40% - Colore 4 11" xfId="446"/>
    <cellStyle name="40% - Colore 4 12" xfId="447"/>
    <cellStyle name="40% - Colore 4 13" xfId="448"/>
    <cellStyle name="40% - Colore 4 14" xfId="449"/>
    <cellStyle name="40% - Colore 4 15" xfId="450"/>
    <cellStyle name="40% - Colore 4 16" xfId="451"/>
    <cellStyle name="40% - Colore 4 17" xfId="452"/>
    <cellStyle name="40% - Colore 4 18" xfId="453"/>
    <cellStyle name="40% - Colore 4 19" xfId="454"/>
    <cellStyle name="40% - Colore 4 2" xfId="455"/>
    <cellStyle name="40% - Colore 4 20" xfId="456"/>
    <cellStyle name="40% - Colore 4 21" xfId="457"/>
    <cellStyle name="40% - Colore 4 22" xfId="458"/>
    <cellStyle name="40% - Colore 4 23" xfId="459"/>
    <cellStyle name="40% - Colore 4 3" xfId="460"/>
    <cellStyle name="40% - Colore 4 4" xfId="461"/>
    <cellStyle name="40% - Colore 4 5" xfId="462"/>
    <cellStyle name="40% - Colore 4 6" xfId="463"/>
    <cellStyle name="40% - Colore 4 7" xfId="464"/>
    <cellStyle name="40% - Colore 4 8" xfId="465"/>
    <cellStyle name="40% - Colore 4 9" xfId="466"/>
    <cellStyle name="40% - Colore 5 10" xfId="467"/>
    <cellStyle name="40% - Colore 5 11" xfId="468"/>
    <cellStyle name="40% - Colore 5 12" xfId="469"/>
    <cellStyle name="40% - Colore 5 13" xfId="470"/>
    <cellStyle name="40% - Colore 5 14" xfId="471"/>
    <cellStyle name="40% - Colore 5 15" xfId="472"/>
    <cellStyle name="40% - Colore 5 16" xfId="473"/>
    <cellStyle name="40% - Colore 5 17" xfId="474"/>
    <cellStyle name="40% - Colore 5 18" xfId="475"/>
    <cellStyle name="40% - Colore 5 19" xfId="476"/>
    <cellStyle name="40% - Colore 5 2" xfId="477"/>
    <cellStyle name="40% - Colore 5 20" xfId="478"/>
    <cellStyle name="40% - Colore 5 21" xfId="479"/>
    <cellStyle name="40% - Colore 5 22" xfId="480"/>
    <cellStyle name="40% - Colore 5 23" xfId="481"/>
    <cellStyle name="40% - Colore 5 3" xfId="482"/>
    <cellStyle name="40% - Colore 5 4" xfId="483"/>
    <cellStyle name="40% - Colore 5 5" xfId="484"/>
    <cellStyle name="40% - Colore 5 6" xfId="485"/>
    <cellStyle name="40% - Colore 5 7" xfId="486"/>
    <cellStyle name="40% - Colore 5 8" xfId="487"/>
    <cellStyle name="40% - Colore 5 9" xfId="488"/>
    <cellStyle name="40% - Colore 6 10" xfId="489"/>
    <cellStyle name="40% - Colore 6 11" xfId="490"/>
    <cellStyle name="40% - Colore 6 12" xfId="491"/>
    <cellStyle name="40% - Colore 6 13" xfId="492"/>
    <cellStyle name="40% - Colore 6 14" xfId="493"/>
    <cellStyle name="40% - Colore 6 15" xfId="494"/>
    <cellStyle name="40% - Colore 6 16" xfId="495"/>
    <cellStyle name="40% - Colore 6 17" xfId="496"/>
    <cellStyle name="40% - Colore 6 18" xfId="497"/>
    <cellStyle name="40% - Colore 6 19" xfId="498"/>
    <cellStyle name="40% - Colore 6 2" xfId="499"/>
    <cellStyle name="40% - Colore 6 20" xfId="500"/>
    <cellStyle name="40% - Colore 6 21" xfId="501"/>
    <cellStyle name="40% - Colore 6 22" xfId="502"/>
    <cellStyle name="40% - Colore 6 23" xfId="503"/>
    <cellStyle name="40% - Colore 6 3" xfId="504"/>
    <cellStyle name="40% - Colore 6 4" xfId="505"/>
    <cellStyle name="40% - Colore 6 5" xfId="506"/>
    <cellStyle name="40% - Colore 6 6" xfId="507"/>
    <cellStyle name="40% - Colore 6 7" xfId="508"/>
    <cellStyle name="40% - Colore 6 8" xfId="509"/>
    <cellStyle name="40% - Colore 6 9" xfId="510"/>
    <cellStyle name="60% - Accent1" xfId="511"/>
    <cellStyle name="60% - Accent1 10" xfId="512"/>
    <cellStyle name="60% - Accent1 11" xfId="513"/>
    <cellStyle name="60% - Accent1 12" xfId="514"/>
    <cellStyle name="60% - Accent1 13" xfId="515"/>
    <cellStyle name="60% - Accent1 14" xfId="516"/>
    <cellStyle name="60% - Accent1 15" xfId="517"/>
    <cellStyle name="60% - Accent1 16" xfId="518"/>
    <cellStyle name="60% - Accent1 17" xfId="519"/>
    <cellStyle name="60% - Accent1 18" xfId="520"/>
    <cellStyle name="60% - Accent1 19" xfId="521"/>
    <cellStyle name="60% - Accent1 2" xfId="522"/>
    <cellStyle name="60% - Accent1 3" xfId="523"/>
    <cellStyle name="60% - Accent1 4" xfId="524"/>
    <cellStyle name="60% - Accent1 5" xfId="525"/>
    <cellStyle name="60% - Accent1 6" xfId="526"/>
    <cellStyle name="60% - Accent1 7" xfId="527"/>
    <cellStyle name="60% - Accent1 8" xfId="528"/>
    <cellStyle name="60% - Accent1 9" xfId="529"/>
    <cellStyle name="60% - Accent2" xfId="530"/>
    <cellStyle name="60% - Accent2 10" xfId="531"/>
    <cellStyle name="60% - Accent2 11" xfId="532"/>
    <cellStyle name="60% - Accent2 12" xfId="533"/>
    <cellStyle name="60% - Accent2 13" xfId="534"/>
    <cellStyle name="60% - Accent2 14" xfId="535"/>
    <cellStyle name="60% - Accent2 15" xfId="536"/>
    <cellStyle name="60% - Accent2 16" xfId="537"/>
    <cellStyle name="60% - Accent2 17" xfId="538"/>
    <cellStyle name="60% - Accent2 18" xfId="539"/>
    <cellStyle name="60% - Accent2 19" xfId="540"/>
    <cellStyle name="60% - Accent2 2" xfId="541"/>
    <cellStyle name="60% - Accent2 3" xfId="542"/>
    <cellStyle name="60% - Accent2 4" xfId="543"/>
    <cellStyle name="60% - Accent2 5" xfId="544"/>
    <cellStyle name="60% - Accent2 6" xfId="545"/>
    <cellStyle name="60% - Accent2 7" xfId="546"/>
    <cellStyle name="60% - Accent2 8" xfId="547"/>
    <cellStyle name="60% - Accent2 9" xfId="548"/>
    <cellStyle name="60% - Accent3" xfId="549"/>
    <cellStyle name="60% - Accent3 10" xfId="550"/>
    <cellStyle name="60% - Accent3 11" xfId="551"/>
    <cellStyle name="60% - Accent3 12" xfId="552"/>
    <cellStyle name="60% - Accent3 13" xfId="553"/>
    <cellStyle name="60% - Accent3 14" xfId="554"/>
    <cellStyle name="60% - Accent3 15" xfId="555"/>
    <cellStyle name="60% - Accent3 16" xfId="556"/>
    <cellStyle name="60% - Accent3 17" xfId="557"/>
    <cellStyle name="60% - Accent3 18" xfId="558"/>
    <cellStyle name="60% - Accent3 19" xfId="559"/>
    <cellStyle name="60% - Accent3 2" xfId="560"/>
    <cellStyle name="60% - Accent3 3" xfId="561"/>
    <cellStyle name="60% - Accent3 4" xfId="562"/>
    <cellStyle name="60% - Accent3 5" xfId="563"/>
    <cellStyle name="60% - Accent3 6" xfId="564"/>
    <cellStyle name="60% - Accent3 7" xfId="565"/>
    <cellStyle name="60% - Accent3 8" xfId="566"/>
    <cellStyle name="60% - Accent3 9" xfId="567"/>
    <cellStyle name="60% - Accent4" xfId="568"/>
    <cellStyle name="60% - Accent4 10" xfId="569"/>
    <cellStyle name="60% - Accent4 11" xfId="570"/>
    <cellStyle name="60% - Accent4 12" xfId="571"/>
    <cellStyle name="60% - Accent4 13" xfId="572"/>
    <cellStyle name="60% - Accent4 14" xfId="573"/>
    <cellStyle name="60% - Accent4 15" xfId="574"/>
    <cellStyle name="60% - Accent4 16" xfId="575"/>
    <cellStyle name="60% - Accent4 17" xfId="576"/>
    <cellStyle name="60% - Accent4 18" xfId="577"/>
    <cellStyle name="60% - Accent4 19" xfId="578"/>
    <cellStyle name="60% - Accent4 2" xfId="579"/>
    <cellStyle name="60% - Accent4 3" xfId="580"/>
    <cellStyle name="60% - Accent4 4" xfId="581"/>
    <cellStyle name="60% - Accent4 5" xfId="582"/>
    <cellStyle name="60% - Accent4 6" xfId="583"/>
    <cellStyle name="60% - Accent4 7" xfId="584"/>
    <cellStyle name="60% - Accent4 8" xfId="585"/>
    <cellStyle name="60% - Accent4 9" xfId="586"/>
    <cellStyle name="60% - Accent5" xfId="587"/>
    <cellStyle name="60% - Accent5 10" xfId="588"/>
    <cellStyle name="60% - Accent5 11" xfId="589"/>
    <cellStyle name="60% - Accent5 12" xfId="590"/>
    <cellStyle name="60% - Accent5 13" xfId="591"/>
    <cellStyle name="60% - Accent5 14" xfId="592"/>
    <cellStyle name="60% - Accent5 15" xfId="593"/>
    <cellStyle name="60% - Accent5 16" xfId="594"/>
    <cellStyle name="60% - Accent5 17" xfId="595"/>
    <cellStyle name="60% - Accent5 18" xfId="596"/>
    <cellStyle name="60% - Accent5 19" xfId="597"/>
    <cellStyle name="60% - Accent5 2" xfId="598"/>
    <cellStyle name="60% - Accent5 3" xfId="599"/>
    <cellStyle name="60% - Accent5 4" xfId="600"/>
    <cellStyle name="60% - Accent5 5" xfId="601"/>
    <cellStyle name="60% - Accent5 6" xfId="602"/>
    <cellStyle name="60% - Accent5 7" xfId="603"/>
    <cellStyle name="60% - Accent5 8" xfId="604"/>
    <cellStyle name="60% - Accent5 9" xfId="605"/>
    <cellStyle name="60% - Accent6" xfId="606"/>
    <cellStyle name="60% - Accent6 10" xfId="607"/>
    <cellStyle name="60% - Accent6 11" xfId="608"/>
    <cellStyle name="60% - Accent6 12" xfId="609"/>
    <cellStyle name="60% - Accent6 13" xfId="610"/>
    <cellStyle name="60% - Accent6 14" xfId="611"/>
    <cellStyle name="60% - Accent6 15" xfId="612"/>
    <cellStyle name="60% - Accent6 16" xfId="613"/>
    <cellStyle name="60% - Accent6 17" xfId="614"/>
    <cellStyle name="60% - Accent6 18" xfId="615"/>
    <cellStyle name="60% - Accent6 19" xfId="616"/>
    <cellStyle name="60% - Accent6 2" xfId="617"/>
    <cellStyle name="60% - Accent6 3" xfId="618"/>
    <cellStyle name="60% - Accent6 4" xfId="619"/>
    <cellStyle name="60% - Accent6 5" xfId="620"/>
    <cellStyle name="60% - Accent6 6" xfId="621"/>
    <cellStyle name="60% - Accent6 7" xfId="622"/>
    <cellStyle name="60% - Accent6 8" xfId="623"/>
    <cellStyle name="60% - Accent6 9" xfId="624"/>
    <cellStyle name="60% - Colore 1 10" xfId="625"/>
    <cellStyle name="60% - Colore 1 11" xfId="626"/>
    <cellStyle name="60% - Colore 1 12" xfId="627"/>
    <cellStyle name="60% - Colore 1 13" xfId="628"/>
    <cellStyle name="60% - Colore 1 14" xfId="629"/>
    <cellStyle name="60% - Colore 1 15" xfId="630"/>
    <cellStyle name="60% - Colore 1 16" xfId="631"/>
    <cellStyle name="60% - Colore 1 17" xfId="632"/>
    <cellStyle name="60% - Colore 1 18" xfId="633"/>
    <cellStyle name="60% - Colore 1 19" xfId="634"/>
    <cellStyle name="60% - Colore 1 2" xfId="635"/>
    <cellStyle name="60% - Colore 1 20" xfId="636"/>
    <cellStyle name="60% - Colore 1 21" xfId="637"/>
    <cellStyle name="60% - Colore 1 22" xfId="638"/>
    <cellStyle name="60% - Colore 1 23" xfId="639"/>
    <cellStyle name="60% - Colore 1 3" xfId="640"/>
    <cellStyle name="60% - Colore 1 4" xfId="641"/>
    <cellStyle name="60% - Colore 1 5" xfId="642"/>
    <cellStyle name="60% - Colore 1 6" xfId="643"/>
    <cellStyle name="60% - Colore 1 7" xfId="644"/>
    <cellStyle name="60% - Colore 1 8" xfId="645"/>
    <cellStyle name="60% - Colore 1 9" xfId="646"/>
    <cellStyle name="60% - Colore 2 10" xfId="647"/>
    <cellStyle name="60% - Colore 2 11" xfId="648"/>
    <cellStyle name="60% - Colore 2 12" xfId="649"/>
    <cellStyle name="60% - Colore 2 13" xfId="650"/>
    <cellStyle name="60% - Colore 2 14" xfId="651"/>
    <cellStyle name="60% - Colore 2 15" xfId="652"/>
    <cellStyle name="60% - Colore 2 16" xfId="653"/>
    <cellStyle name="60% - Colore 2 17" xfId="654"/>
    <cellStyle name="60% - Colore 2 18" xfId="655"/>
    <cellStyle name="60% - Colore 2 19" xfId="656"/>
    <cellStyle name="60% - Colore 2 2" xfId="657"/>
    <cellStyle name="60% - Colore 2 20" xfId="658"/>
    <cellStyle name="60% - Colore 2 21" xfId="659"/>
    <cellStyle name="60% - Colore 2 22" xfId="660"/>
    <cellStyle name="60% - Colore 2 23" xfId="661"/>
    <cellStyle name="60% - Colore 2 3" xfId="662"/>
    <cellStyle name="60% - Colore 2 4" xfId="663"/>
    <cellStyle name="60% - Colore 2 5" xfId="664"/>
    <cellStyle name="60% - Colore 2 6" xfId="665"/>
    <cellStyle name="60% - Colore 2 7" xfId="666"/>
    <cellStyle name="60% - Colore 2 8" xfId="667"/>
    <cellStyle name="60% - Colore 2 9" xfId="668"/>
    <cellStyle name="60% - Colore 3 10" xfId="669"/>
    <cellStyle name="60% - Colore 3 11" xfId="670"/>
    <cellStyle name="60% - Colore 3 12" xfId="671"/>
    <cellStyle name="60% - Colore 3 13" xfId="672"/>
    <cellStyle name="60% - Colore 3 14" xfId="673"/>
    <cellStyle name="60% - Colore 3 15" xfId="674"/>
    <cellStyle name="60% - Colore 3 16" xfId="675"/>
    <cellStyle name="60% - Colore 3 17" xfId="676"/>
    <cellStyle name="60% - Colore 3 18" xfId="677"/>
    <cellStyle name="60% - Colore 3 19" xfId="678"/>
    <cellStyle name="60% - Colore 3 2" xfId="679"/>
    <cellStyle name="60% - Colore 3 20" xfId="680"/>
    <cellStyle name="60% - Colore 3 21" xfId="681"/>
    <cellStyle name="60% - Colore 3 22" xfId="682"/>
    <cellStyle name="60% - Colore 3 23" xfId="683"/>
    <cellStyle name="60% - Colore 3 3" xfId="684"/>
    <cellStyle name="60% - Colore 3 4" xfId="685"/>
    <cellStyle name="60% - Colore 3 5" xfId="686"/>
    <cellStyle name="60% - Colore 3 6" xfId="687"/>
    <cellStyle name="60% - Colore 3 7" xfId="688"/>
    <cellStyle name="60% - Colore 3 8" xfId="689"/>
    <cellStyle name="60% - Colore 3 9" xfId="690"/>
    <cellStyle name="60% - Colore 4 10" xfId="691"/>
    <cellStyle name="60% - Colore 4 11" xfId="692"/>
    <cellStyle name="60% - Colore 4 12" xfId="693"/>
    <cellStyle name="60% - Colore 4 13" xfId="694"/>
    <cellStyle name="60% - Colore 4 14" xfId="695"/>
    <cellStyle name="60% - Colore 4 15" xfId="696"/>
    <cellStyle name="60% - Colore 4 16" xfId="697"/>
    <cellStyle name="60% - Colore 4 17" xfId="698"/>
    <cellStyle name="60% - Colore 4 18" xfId="699"/>
    <cellStyle name="60% - Colore 4 19" xfId="700"/>
    <cellStyle name="60% - Colore 4 2" xfId="701"/>
    <cellStyle name="60% - Colore 4 20" xfId="702"/>
    <cellStyle name="60% - Colore 4 21" xfId="703"/>
    <cellStyle name="60% - Colore 4 22" xfId="704"/>
    <cellStyle name="60% - Colore 4 23" xfId="705"/>
    <cellStyle name="60% - Colore 4 3" xfId="706"/>
    <cellStyle name="60% - Colore 4 4" xfId="707"/>
    <cellStyle name="60% - Colore 4 5" xfId="708"/>
    <cellStyle name="60% - Colore 4 6" xfId="709"/>
    <cellStyle name="60% - Colore 4 7" xfId="710"/>
    <cellStyle name="60% - Colore 4 8" xfId="711"/>
    <cellStyle name="60% - Colore 4 9" xfId="712"/>
    <cellStyle name="60% - Colore 5 10" xfId="713"/>
    <cellStyle name="60% - Colore 5 11" xfId="714"/>
    <cellStyle name="60% - Colore 5 12" xfId="715"/>
    <cellStyle name="60% - Colore 5 13" xfId="716"/>
    <cellStyle name="60% - Colore 5 14" xfId="717"/>
    <cellStyle name="60% - Colore 5 15" xfId="718"/>
    <cellStyle name="60% - Colore 5 16" xfId="719"/>
    <cellStyle name="60% - Colore 5 17" xfId="720"/>
    <cellStyle name="60% - Colore 5 18" xfId="721"/>
    <cellStyle name="60% - Colore 5 19" xfId="722"/>
    <cellStyle name="60% - Colore 5 2" xfId="723"/>
    <cellStyle name="60% - Colore 5 20" xfId="724"/>
    <cellStyle name="60% - Colore 5 21" xfId="725"/>
    <cellStyle name="60% - Colore 5 22" xfId="726"/>
    <cellStyle name="60% - Colore 5 23" xfId="727"/>
    <cellStyle name="60% - Colore 5 3" xfId="728"/>
    <cellStyle name="60% - Colore 5 4" xfId="729"/>
    <cellStyle name="60% - Colore 5 5" xfId="730"/>
    <cellStyle name="60% - Colore 5 6" xfId="731"/>
    <cellStyle name="60% - Colore 5 7" xfId="732"/>
    <cellStyle name="60% - Colore 5 8" xfId="733"/>
    <cellStyle name="60% - Colore 5 9" xfId="734"/>
    <cellStyle name="60% - Colore 6 10" xfId="735"/>
    <cellStyle name="60% - Colore 6 11" xfId="736"/>
    <cellStyle name="60% - Colore 6 12" xfId="737"/>
    <cellStyle name="60% - Colore 6 13" xfId="738"/>
    <cellStyle name="60% - Colore 6 14" xfId="739"/>
    <cellStyle name="60% - Colore 6 15" xfId="740"/>
    <cellStyle name="60% - Colore 6 16" xfId="741"/>
    <cellStyle name="60% - Colore 6 17" xfId="742"/>
    <cellStyle name="60% - Colore 6 18" xfId="743"/>
    <cellStyle name="60% - Colore 6 19" xfId="744"/>
    <cellStyle name="60% - Colore 6 2" xfId="745"/>
    <cellStyle name="60% - Colore 6 20" xfId="746"/>
    <cellStyle name="60% - Colore 6 21" xfId="747"/>
    <cellStyle name="60% - Colore 6 22" xfId="748"/>
    <cellStyle name="60% - Colore 6 23" xfId="749"/>
    <cellStyle name="60% - Colore 6 3" xfId="750"/>
    <cellStyle name="60% - Colore 6 4" xfId="751"/>
    <cellStyle name="60% - Colore 6 5" xfId="752"/>
    <cellStyle name="60% - Colore 6 6" xfId="753"/>
    <cellStyle name="60% - Colore 6 7" xfId="754"/>
    <cellStyle name="60% - Colore 6 8" xfId="755"/>
    <cellStyle name="60% - Colore 6 9" xfId="756"/>
    <cellStyle name="Accent1" xfId="757"/>
    <cellStyle name="Accent1 10" xfId="758"/>
    <cellStyle name="Accent1 11" xfId="759"/>
    <cellStyle name="Accent1 12" xfId="760"/>
    <cellStyle name="Accent1 13" xfId="761"/>
    <cellStyle name="Accent1 14" xfId="762"/>
    <cellStyle name="Accent1 15" xfId="763"/>
    <cellStyle name="Accent1 16" xfId="764"/>
    <cellStyle name="Accent1 17" xfId="765"/>
    <cellStyle name="Accent1 18" xfId="766"/>
    <cellStyle name="Accent1 19" xfId="767"/>
    <cellStyle name="Accent1 2" xfId="768"/>
    <cellStyle name="Accent1 3" xfId="769"/>
    <cellStyle name="Accent1 4" xfId="770"/>
    <cellStyle name="Accent1 5" xfId="771"/>
    <cellStyle name="Accent1 6" xfId="772"/>
    <cellStyle name="Accent1 7" xfId="773"/>
    <cellStyle name="Accent1 8" xfId="774"/>
    <cellStyle name="Accent1 9" xfId="775"/>
    <cellStyle name="Accent2" xfId="776"/>
    <cellStyle name="Accent2 10" xfId="777"/>
    <cellStyle name="Accent2 11" xfId="778"/>
    <cellStyle name="Accent2 12" xfId="779"/>
    <cellStyle name="Accent2 13" xfId="780"/>
    <cellStyle name="Accent2 14" xfId="781"/>
    <cellStyle name="Accent2 15" xfId="782"/>
    <cellStyle name="Accent2 16" xfId="783"/>
    <cellStyle name="Accent2 17" xfId="784"/>
    <cellStyle name="Accent2 18" xfId="785"/>
    <cellStyle name="Accent2 19" xfId="786"/>
    <cellStyle name="Accent2 2" xfId="787"/>
    <cellStyle name="Accent2 3" xfId="788"/>
    <cellStyle name="Accent2 4" xfId="789"/>
    <cellStyle name="Accent2 5" xfId="790"/>
    <cellStyle name="Accent2 6" xfId="791"/>
    <cellStyle name="Accent2 7" xfId="792"/>
    <cellStyle name="Accent2 8" xfId="793"/>
    <cellStyle name="Accent2 9" xfId="794"/>
    <cellStyle name="Accent3" xfId="795"/>
    <cellStyle name="Accent3 10" xfId="796"/>
    <cellStyle name="Accent3 11" xfId="797"/>
    <cellStyle name="Accent3 12" xfId="798"/>
    <cellStyle name="Accent3 13" xfId="799"/>
    <cellStyle name="Accent3 14" xfId="800"/>
    <cellStyle name="Accent3 15" xfId="801"/>
    <cellStyle name="Accent3 16" xfId="802"/>
    <cellStyle name="Accent3 17" xfId="803"/>
    <cellStyle name="Accent3 18" xfId="804"/>
    <cellStyle name="Accent3 19" xfId="805"/>
    <cellStyle name="Accent3 2" xfId="806"/>
    <cellStyle name="Accent3 3" xfId="807"/>
    <cellStyle name="Accent3 4" xfId="808"/>
    <cellStyle name="Accent3 5" xfId="809"/>
    <cellStyle name="Accent3 6" xfId="810"/>
    <cellStyle name="Accent3 7" xfId="811"/>
    <cellStyle name="Accent3 8" xfId="812"/>
    <cellStyle name="Accent3 9" xfId="813"/>
    <cellStyle name="Accent4" xfId="814"/>
    <cellStyle name="Accent4 10" xfId="815"/>
    <cellStyle name="Accent4 11" xfId="816"/>
    <cellStyle name="Accent4 12" xfId="817"/>
    <cellStyle name="Accent4 13" xfId="818"/>
    <cellStyle name="Accent4 14" xfId="819"/>
    <cellStyle name="Accent4 15" xfId="820"/>
    <cellStyle name="Accent4 16" xfId="821"/>
    <cellStyle name="Accent4 17" xfId="822"/>
    <cellStyle name="Accent4 18" xfId="823"/>
    <cellStyle name="Accent4 19" xfId="824"/>
    <cellStyle name="Accent4 2" xfId="825"/>
    <cellStyle name="Accent4 3" xfId="826"/>
    <cellStyle name="Accent4 4" xfId="827"/>
    <cellStyle name="Accent4 5" xfId="828"/>
    <cellStyle name="Accent4 6" xfId="829"/>
    <cellStyle name="Accent4 7" xfId="830"/>
    <cellStyle name="Accent4 8" xfId="831"/>
    <cellStyle name="Accent4 9" xfId="832"/>
    <cellStyle name="Accent5" xfId="833"/>
    <cellStyle name="Accent5 2" xfId="834"/>
    <cellStyle name="Accent6" xfId="835"/>
    <cellStyle name="Accent6 10" xfId="836"/>
    <cellStyle name="Accent6 11" xfId="837"/>
    <cellStyle name="Accent6 12" xfId="838"/>
    <cellStyle name="Accent6 13" xfId="839"/>
    <cellStyle name="Accent6 14" xfId="840"/>
    <cellStyle name="Accent6 15" xfId="841"/>
    <cellStyle name="Accent6 16" xfId="842"/>
    <cellStyle name="Accent6 17" xfId="843"/>
    <cellStyle name="Accent6 18" xfId="844"/>
    <cellStyle name="Accent6 19" xfId="845"/>
    <cellStyle name="Accent6 2" xfId="846"/>
    <cellStyle name="Accent6 3" xfId="847"/>
    <cellStyle name="Accent6 4" xfId="848"/>
    <cellStyle name="Accent6 5" xfId="849"/>
    <cellStyle name="Accent6 6" xfId="850"/>
    <cellStyle name="Accent6 7" xfId="851"/>
    <cellStyle name="Accent6 8" xfId="852"/>
    <cellStyle name="Accent6 9" xfId="853"/>
    <cellStyle name="Assumptions" xfId="854"/>
    <cellStyle name="Bad" xfId="855"/>
    <cellStyle name="Bad 10" xfId="856"/>
    <cellStyle name="Bad 11" xfId="857"/>
    <cellStyle name="Bad 12" xfId="858"/>
    <cellStyle name="Bad 13" xfId="859"/>
    <cellStyle name="Bad 14" xfId="860"/>
    <cellStyle name="Bad 15" xfId="861"/>
    <cellStyle name="Bad 16" xfId="862"/>
    <cellStyle name="Bad 17" xfId="863"/>
    <cellStyle name="Bad 18" xfId="864"/>
    <cellStyle name="Bad 19" xfId="865"/>
    <cellStyle name="Bad 2" xfId="866"/>
    <cellStyle name="Bad 3" xfId="867"/>
    <cellStyle name="Bad 4" xfId="868"/>
    <cellStyle name="Bad 5" xfId="869"/>
    <cellStyle name="Bad 6" xfId="870"/>
    <cellStyle name="Bad 7" xfId="871"/>
    <cellStyle name="Bad 8" xfId="872"/>
    <cellStyle name="Bad 9" xfId="873"/>
    <cellStyle name="Calcolo 10" xfId="874"/>
    <cellStyle name="Calcolo 10 2" xfId="875"/>
    <cellStyle name="Calcolo 10 3" xfId="876"/>
    <cellStyle name="Calcolo 10 4" xfId="877"/>
    <cellStyle name="Calcolo 10 5" xfId="878"/>
    <cellStyle name="Calcolo 10 6" xfId="879"/>
    <cellStyle name="Calcolo 11" xfId="880"/>
    <cellStyle name="Calcolo 11 2" xfId="881"/>
    <cellStyle name="Calcolo 11 3" xfId="882"/>
    <cellStyle name="Calcolo 11 4" xfId="883"/>
    <cellStyle name="Calcolo 11 5" xfId="884"/>
    <cellStyle name="Calcolo 11 6" xfId="885"/>
    <cellStyle name="Calcolo 12" xfId="886"/>
    <cellStyle name="Calcolo 12 2" xfId="887"/>
    <cellStyle name="Calcolo 12 3" xfId="888"/>
    <cellStyle name="Calcolo 12 4" xfId="889"/>
    <cellStyle name="Calcolo 12 5" xfId="890"/>
    <cellStyle name="Calcolo 12 6" xfId="891"/>
    <cellStyle name="Calcolo 13" xfId="892"/>
    <cellStyle name="Calcolo 13 2" xfId="893"/>
    <cellStyle name="Calcolo 13 3" xfId="894"/>
    <cellStyle name="Calcolo 13 4" xfId="895"/>
    <cellStyle name="Calcolo 13 5" xfId="896"/>
    <cellStyle name="Calcolo 13 6" xfId="897"/>
    <cellStyle name="Calcolo 14" xfId="898"/>
    <cellStyle name="Calcolo 14 2" xfId="899"/>
    <cellStyle name="Calcolo 14 3" xfId="900"/>
    <cellStyle name="Calcolo 14 4" xfId="901"/>
    <cellStyle name="Calcolo 14 5" xfId="902"/>
    <cellStyle name="Calcolo 14 6" xfId="903"/>
    <cellStyle name="Calcolo 15" xfId="904"/>
    <cellStyle name="Calcolo 15 2" xfId="905"/>
    <cellStyle name="Calcolo 15 3" xfId="906"/>
    <cellStyle name="Calcolo 15 4" xfId="907"/>
    <cellStyle name="Calcolo 15 5" xfId="908"/>
    <cellStyle name="Calcolo 15 6" xfId="909"/>
    <cellStyle name="Calcolo 16" xfId="910"/>
    <cellStyle name="Calcolo 16 2" xfId="911"/>
    <cellStyle name="Calcolo 16 3" xfId="912"/>
    <cellStyle name="Calcolo 16 4" xfId="913"/>
    <cellStyle name="Calcolo 16 5" xfId="914"/>
    <cellStyle name="Calcolo 16 6" xfId="915"/>
    <cellStyle name="Calcolo 17" xfId="916"/>
    <cellStyle name="Calcolo 17 2" xfId="917"/>
    <cellStyle name="Calcolo 17 3" xfId="918"/>
    <cellStyle name="Calcolo 17 4" xfId="919"/>
    <cellStyle name="Calcolo 17 5" xfId="920"/>
    <cellStyle name="Calcolo 17 6" xfId="921"/>
    <cellStyle name="Calcolo 18" xfId="922"/>
    <cellStyle name="Calcolo 18 2" xfId="923"/>
    <cellStyle name="Calcolo 18 3" xfId="924"/>
    <cellStyle name="Calcolo 18 4" xfId="925"/>
    <cellStyle name="Calcolo 18 5" xfId="926"/>
    <cellStyle name="Calcolo 18 6" xfId="927"/>
    <cellStyle name="Calcolo 19" xfId="928"/>
    <cellStyle name="Calcolo 19 2" xfId="929"/>
    <cellStyle name="Calcolo 19 3" xfId="930"/>
    <cellStyle name="Calcolo 19 4" xfId="931"/>
    <cellStyle name="Calcolo 19 5" xfId="932"/>
    <cellStyle name="Calcolo 19 6" xfId="933"/>
    <cellStyle name="Calcolo 2" xfId="934"/>
    <cellStyle name="Calcolo 2 2" xfId="935"/>
    <cellStyle name="Calcolo 2 2 2" xfId="936"/>
    <cellStyle name="Calcolo 2 2 3" xfId="937"/>
    <cellStyle name="Calcolo 2 2 4" xfId="938"/>
    <cellStyle name="Calcolo 2 2 5" xfId="939"/>
    <cellStyle name="Calcolo 2 2 6" xfId="940"/>
    <cellStyle name="Calcolo 2 3" xfId="941"/>
    <cellStyle name="Calcolo 2 3 2" xfId="942"/>
    <cellStyle name="Calcolo 2 3 3" xfId="943"/>
    <cellStyle name="Calcolo 2 3 4" xfId="944"/>
    <cellStyle name="Calcolo 2 3 5" xfId="945"/>
    <cellStyle name="Calcolo 2 3 6" xfId="946"/>
    <cellStyle name="Calcolo 2 4" xfId="947"/>
    <cellStyle name="Calcolo 2 5" xfId="948"/>
    <cellStyle name="Calcolo 2 6" xfId="949"/>
    <cellStyle name="Calcolo 2 7" xfId="950"/>
    <cellStyle name="Calcolo 2 8" xfId="951"/>
    <cellStyle name="Calcolo 20" xfId="952"/>
    <cellStyle name="Calcolo 20 2" xfId="953"/>
    <cellStyle name="Calcolo 20 3" xfId="954"/>
    <cellStyle name="Calcolo 20 4" xfId="955"/>
    <cellStyle name="Calcolo 20 5" xfId="956"/>
    <cellStyle name="Calcolo 20 6" xfId="957"/>
    <cellStyle name="Calcolo 21" xfId="958"/>
    <cellStyle name="Calcolo 21 2" xfId="959"/>
    <cellStyle name="Calcolo 21 3" xfId="960"/>
    <cellStyle name="Calcolo 21 4" xfId="961"/>
    <cellStyle name="Calcolo 21 5" xfId="962"/>
    <cellStyle name="Calcolo 21 6" xfId="963"/>
    <cellStyle name="Calcolo 22" xfId="964"/>
    <cellStyle name="Calcolo 22 2" xfId="965"/>
    <cellStyle name="Calcolo 22 3" xfId="966"/>
    <cellStyle name="Calcolo 22 4" xfId="967"/>
    <cellStyle name="Calcolo 22 5" xfId="968"/>
    <cellStyle name="Calcolo 22 6" xfId="969"/>
    <cellStyle name="Calcolo 23" xfId="970"/>
    <cellStyle name="Calcolo 23 2" xfId="971"/>
    <cellStyle name="Calcolo 23 3" xfId="972"/>
    <cellStyle name="Calcolo 23 4" xfId="973"/>
    <cellStyle name="Calcolo 23 5" xfId="974"/>
    <cellStyle name="Calcolo 23 6" xfId="975"/>
    <cellStyle name="Calcolo 24" xfId="976"/>
    <cellStyle name="Calcolo 24 2" xfId="977"/>
    <cellStyle name="Calcolo 24 3" xfId="978"/>
    <cellStyle name="Calcolo 24 4" xfId="979"/>
    <cellStyle name="Calcolo 24 5" xfId="980"/>
    <cellStyle name="Calcolo 24 6" xfId="981"/>
    <cellStyle name="Calcolo 25" xfId="982"/>
    <cellStyle name="Calcolo 25 2" xfId="983"/>
    <cellStyle name="Calcolo 25 3" xfId="984"/>
    <cellStyle name="Calcolo 25 4" xfId="985"/>
    <cellStyle name="Calcolo 25 5" xfId="986"/>
    <cellStyle name="Calcolo 25 6" xfId="987"/>
    <cellStyle name="Calcolo 3" xfId="988"/>
    <cellStyle name="Calcolo 3 2" xfId="989"/>
    <cellStyle name="Calcolo 3 2 2" xfId="990"/>
    <cellStyle name="Calcolo 3 2 3" xfId="991"/>
    <cellStyle name="Calcolo 3 2 4" xfId="992"/>
    <cellStyle name="Calcolo 3 2 5" xfId="993"/>
    <cellStyle name="Calcolo 3 2 6" xfId="994"/>
    <cellStyle name="Calcolo 3 3" xfId="995"/>
    <cellStyle name="Calcolo 3 4" xfId="996"/>
    <cellStyle name="Calcolo 3 5" xfId="997"/>
    <cellStyle name="Calcolo 3 6" xfId="998"/>
    <cellStyle name="Calcolo 3 7" xfId="999"/>
    <cellStyle name="Calcolo 3 8" xfId="1000"/>
    <cellStyle name="Calcolo 4" xfId="1001"/>
    <cellStyle name="Calcolo 4 2" xfId="1002"/>
    <cellStyle name="Calcolo 4 2 2" xfId="1003"/>
    <cellStyle name="Calcolo 4 2 3" xfId="1004"/>
    <cellStyle name="Calcolo 4 2 4" xfId="1005"/>
    <cellStyle name="Calcolo 4 2 5" xfId="1006"/>
    <cellStyle name="Calcolo 4 2 6" xfId="1007"/>
    <cellStyle name="Calcolo 4 3" xfId="1008"/>
    <cellStyle name="Calcolo 4 4" xfId="1009"/>
    <cellStyle name="Calcolo 4 5" xfId="1010"/>
    <cellStyle name="Calcolo 4 6" xfId="1011"/>
    <cellStyle name="Calcolo 4 7" xfId="1012"/>
    <cellStyle name="Calcolo 5" xfId="1013"/>
    <cellStyle name="Calcolo 5 2" xfId="1014"/>
    <cellStyle name="Calcolo 5 2 2" xfId="1015"/>
    <cellStyle name="Calcolo 5 2 3" xfId="1016"/>
    <cellStyle name="Calcolo 5 2 4" xfId="1017"/>
    <cellStyle name="Calcolo 5 2 5" xfId="1018"/>
    <cellStyle name="Calcolo 5 2 6" xfId="1019"/>
    <cellStyle name="Calcolo 5 3" xfId="1020"/>
    <cellStyle name="Calcolo 5 4" xfId="1021"/>
    <cellStyle name="Calcolo 5 5" xfId="1022"/>
    <cellStyle name="Calcolo 5 6" xfId="1023"/>
    <cellStyle name="Calcolo 5 7" xfId="1024"/>
    <cellStyle name="Calcolo 6" xfId="1025"/>
    <cellStyle name="Calcolo 6 2" xfId="1026"/>
    <cellStyle name="Calcolo 6 3" xfId="1027"/>
    <cellStyle name="Calcolo 6 4" xfId="1028"/>
    <cellStyle name="Calcolo 6 5" xfId="1029"/>
    <cellStyle name="Calcolo 6 6" xfId="1030"/>
    <cellStyle name="Calcolo 7" xfId="1031"/>
    <cellStyle name="Calcolo 7 2" xfId="1032"/>
    <cellStyle name="Calcolo 7 3" xfId="1033"/>
    <cellStyle name="Calcolo 7 4" xfId="1034"/>
    <cellStyle name="Calcolo 7 5" xfId="1035"/>
    <cellStyle name="Calcolo 7 6" xfId="1036"/>
    <cellStyle name="Calcolo 8" xfId="1037"/>
    <cellStyle name="Calcolo 8 2" xfId="1038"/>
    <cellStyle name="Calcolo 8 3" xfId="1039"/>
    <cellStyle name="Calcolo 8 4" xfId="1040"/>
    <cellStyle name="Calcolo 8 5" xfId="1041"/>
    <cellStyle name="Calcolo 8 6" xfId="1042"/>
    <cellStyle name="Calcolo 9" xfId="1043"/>
    <cellStyle name="Calcolo 9 2" xfId="1044"/>
    <cellStyle name="Calcolo 9 3" xfId="1045"/>
    <cellStyle name="Calcolo 9 4" xfId="1046"/>
    <cellStyle name="Calcolo 9 5" xfId="1047"/>
    <cellStyle name="Calcolo 9 6" xfId="1048"/>
    <cellStyle name="Calculated Assumption" xfId="1049"/>
    <cellStyle name="Calculated Assumption, #" xfId="1050"/>
    <cellStyle name="Calculated Assumption, %" xfId="1051"/>
    <cellStyle name="Calculation" xfId="1052"/>
    <cellStyle name="Calculation 2" xfId="1053"/>
    <cellStyle name="Carmen" xfId="1054"/>
    <cellStyle name="CE" xfId="1055"/>
    <cellStyle name="Cella collegata 10" xfId="1056"/>
    <cellStyle name="Cella collegata 11" xfId="1057"/>
    <cellStyle name="Cella collegata 12" xfId="1058"/>
    <cellStyle name="Cella collegata 13" xfId="1059"/>
    <cellStyle name="Cella collegata 14" xfId="1060"/>
    <cellStyle name="Cella collegata 15" xfId="1061"/>
    <cellStyle name="Cella collegata 16" xfId="1062"/>
    <cellStyle name="Cella collegata 17" xfId="1063"/>
    <cellStyle name="Cella collegata 18" xfId="1064"/>
    <cellStyle name="Cella collegata 19" xfId="1065"/>
    <cellStyle name="Cella collegata 2" xfId="1066"/>
    <cellStyle name="Cella collegata 2 2" xfId="1067"/>
    <cellStyle name="Cella collegata 2 3" xfId="1068"/>
    <cellStyle name="Cella collegata 20" xfId="1069"/>
    <cellStyle name="Cella collegata 21" xfId="1070"/>
    <cellStyle name="Cella collegata 22" xfId="1071"/>
    <cellStyle name="Cella collegata 23" xfId="1072"/>
    <cellStyle name="Cella collegata 24" xfId="1073"/>
    <cellStyle name="Cella collegata 25" xfId="1074"/>
    <cellStyle name="Cella collegata 3" xfId="1075"/>
    <cellStyle name="Cella collegata 3 2" xfId="1076"/>
    <cellStyle name="Cella collegata 3 3" xfId="1077"/>
    <cellStyle name="Cella collegata 4" xfId="1078"/>
    <cellStyle name="Cella collegata 4 2" xfId="1079"/>
    <cellStyle name="Cella collegata 5" xfId="1080"/>
    <cellStyle name="Cella collegata 5 2" xfId="1081"/>
    <cellStyle name="Cella collegata 6" xfId="1082"/>
    <cellStyle name="Cella collegata 7" xfId="1083"/>
    <cellStyle name="Cella collegata 8" xfId="1084"/>
    <cellStyle name="Cella collegata 9" xfId="1085"/>
    <cellStyle name="Cella da controllare 10" xfId="1086"/>
    <cellStyle name="Cella da controllare 11" xfId="1087"/>
    <cellStyle name="Cella da controllare 12" xfId="1088"/>
    <cellStyle name="Cella da controllare 13" xfId="1089"/>
    <cellStyle name="Cella da controllare 14" xfId="1090"/>
    <cellStyle name="Cella da controllare 15" xfId="1091"/>
    <cellStyle name="Cella da controllare 16" xfId="1092"/>
    <cellStyle name="Cella da controllare 17" xfId="1093"/>
    <cellStyle name="Cella da controllare 18" xfId="1094"/>
    <cellStyle name="Cella da controllare 19" xfId="1095"/>
    <cellStyle name="Cella da controllare 2" xfId="1096"/>
    <cellStyle name="Cella da controllare 20" xfId="1097"/>
    <cellStyle name="Cella da controllare 21" xfId="1098"/>
    <cellStyle name="Cella da controllare 22" xfId="1099"/>
    <cellStyle name="Cella da controllare 23" xfId="1100"/>
    <cellStyle name="Cella da controllare 24" xfId="1101"/>
    <cellStyle name="Cella da controllare 25" xfId="1102"/>
    <cellStyle name="Cella da controllare 3" xfId="1103"/>
    <cellStyle name="Cella da controllare 4" xfId="1104"/>
    <cellStyle name="Cella da controllare 5" xfId="1105"/>
    <cellStyle name="Cella da controllare 6" xfId="1106"/>
    <cellStyle name="Cella da controllare 7" xfId="1107"/>
    <cellStyle name="Cella da controllare 8" xfId="1108"/>
    <cellStyle name="Cella da controllare 9" xfId="1109"/>
    <cellStyle name="Celle" xfId="1110"/>
    <cellStyle name="Check Cell" xfId="1111"/>
    <cellStyle name="Check Cell 2" xfId="1112"/>
    <cellStyle name="Colore 1 10" xfId="1113"/>
    <cellStyle name="Colore 1 11" xfId="1114"/>
    <cellStyle name="Colore 1 12" xfId="1115"/>
    <cellStyle name="Colore 1 13" xfId="1116"/>
    <cellStyle name="Colore 1 14" xfId="1117"/>
    <cellStyle name="Colore 1 15" xfId="1118"/>
    <cellStyle name="Colore 1 16" xfId="1119"/>
    <cellStyle name="Colore 1 17" xfId="1120"/>
    <cellStyle name="Colore 1 18" xfId="1121"/>
    <cellStyle name="Colore 1 19" xfId="1122"/>
    <cellStyle name="Colore 1 2" xfId="1123"/>
    <cellStyle name="Colore 1 20" xfId="1124"/>
    <cellStyle name="Colore 1 21" xfId="1125"/>
    <cellStyle name="Colore 1 22" xfId="1126"/>
    <cellStyle name="Colore 1 23" xfId="1127"/>
    <cellStyle name="Colore 1 3" xfId="1128"/>
    <cellStyle name="Colore 1 4" xfId="1129"/>
    <cellStyle name="Colore 1 5" xfId="1130"/>
    <cellStyle name="Colore 1 6" xfId="1131"/>
    <cellStyle name="Colore 1 7" xfId="1132"/>
    <cellStyle name="Colore 1 8" xfId="1133"/>
    <cellStyle name="Colore 1 9" xfId="1134"/>
    <cellStyle name="Colore 2 10" xfId="1135"/>
    <cellStyle name="Colore 2 11" xfId="1136"/>
    <cellStyle name="Colore 2 12" xfId="1137"/>
    <cellStyle name="Colore 2 13" xfId="1138"/>
    <cellStyle name="Colore 2 14" xfId="1139"/>
    <cellStyle name="Colore 2 15" xfId="1140"/>
    <cellStyle name="Colore 2 16" xfId="1141"/>
    <cellStyle name="Colore 2 17" xfId="1142"/>
    <cellStyle name="Colore 2 18" xfId="1143"/>
    <cellStyle name="Colore 2 19" xfId="1144"/>
    <cellStyle name="Colore 2 2" xfId="1145"/>
    <cellStyle name="Colore 2 20" xfId="1146"/>
    <cellStyle name="Colore 2 21" xfId="1147"/>
    <cellStyle name="Colore 2 22" xfId="1148"/>
    <cellStyle name="Colore 2 23" xfId="1149"/>
    <cellStyle name="Colore 2 3" xfId="1150"/>
    <cellStyle name="Colore 2 4" xfId="1151"/>
    <cellStyle name="Colore 2 5" xfId="1152"/>
    <cellStyle name="Colore 2 6" xfId="1153"/>
    <cellStyle name="Colore 2 7" xfId="1154"/>
    <cellStyle name="Colore 2 8" xfId="1155"/>
    <cellStyle name="Colore 2 9" xfId="1156"/>
    <cellStyle name="Colore 3 10" xfId="1157"/>
    <cellStyle name="Colore 3 11" xfId="1158"/>
    <cellStyle name="Colore 3 12" xfId="1159"/>
    <cellStyle name="Colore 3 13" xfId="1160"/>
    <cellStyle name="Colore 3 14" xfId="1161"/>
    <cellStyle name="Colore 3 15" xfId="1162"/>
    <cellStyle name="Colore 3 16" xfId="1163"/>
    <cellStyle name="Colore 3 17" xfId="1164"/>
    <cellStyle name="Colore 3 18" xfId="1165"/>
    <cellStyle name="Colore 3 19" xfId="1166"/>
    <cellStyle name="Colore 3 2" xfId="1167"/>
    <cellStyle name="Colore 3 20" xfId="1168"/>
    <cellStyle name="Colore 3 21" xfId="1169"/>
    <cellStyle name="Colore 3 22" xfId="1170"/>
    <cellStyle name="Colore 3 23" xfId="1171"/>
    <cellStyle name="Colore 3 3" xfId="1172"/>
    <cellStyle name="Colore 3 4" xfId="1173"/>
    <cellStyle name="Colore 3 5" xfId="1174"/>
    <cellStyle name="Colore 3 6" xfId="1175"/>
    <cellStyle name="Colore 3 7" xfId="1176"/>
    <cellStyle name="Colore 3 8" xfId="1177"/>
    <cellStyle name="Colore 3 9" xfId="1178"/>
    <cellStyle name="Colore 4 10" xfId="1179"/>
    <cellStyle name="Colore 4 11" xfId="1180"/>
    <cellStyle name="Colore 4 12" xfId="1181"/>
    <cellStyle name="Colore 4 13" xfId="1182"/>
    <cellStyle name="Colore 4 14" xfId="1183"/>
    <cellStyle name="Colore 4 15" xfId="1184"/>
    <cellStyle name="Colore 4 16" xfId="1185"/>
    <cellStyle name="Colore 4 17" xfId="1186"/>
    <cellStyle name="Colore 4 18" xfId="1187"/>
    <cellStyle name="Colore 4 19" xfId="1188"/>
    <cellStyle name="Colore 4 2" xfId="1189"/>
    <cellStyle name="Colore 4 20" xfId="1190"/>
    <cellStyle name="Colore 4 21" xfId="1191"/>
    <cellStyle name="Colore 4 22" xfId="1192"/>
    <cellStyle name="Colore 4 23" xfId="1193"/>
    <cellStyle name="Colore 4 3" xfId="1194"/>
    <cellStyle name="Colore 4 4" xfId="1195"/>
    <cellStyle name="Colore 4 5" xfId="1196"/>
    <cellStyle name="Colore 4 6" xfId="1197"/>
    <cellStyle name="Colore 4 7" xfId="1198"/>
    <cellStyle name="Colore 4 8" xfId="1199"/>
    <cellStyle name="Colore 4 9" xfId="1200"/>
    <cellStyle name="Colore 5 10" xfId="1201"/>
    <cellStyle name="Colore 5 11" xfId="1202"/>
    <cellStyle name="Colore 5 12" xfId="1203"/>
    <cellStyle name="Colore 5 13" xfId="1204"/>
    <cellStyle name="Colore 5 14" xfId="1205"/>
    <cellStyle name="Colore 5 15" xfId="1206"/>
    <cellStyle name="Colore 5 16" xfId="1207"/>
    <cellStyle name="Colore 5 17" xfId="1208"/>
    <cellStyle name="Colore 5 18" xfId="1209"/>
    <cellStyle name="Colore 5 19" xfId="1210"/>
    <cellStyle name="Colore 5 2" xfId="1211"/>
    <cellStyle name="Colore 5 20" xfId="1212"/>
    <cellStyle name="Colore 5 21" xfId="1213"/>
    <cellStyle name="Colore 5 22" xfId="1214"/>
    <cellStyle name="Colore 5 23" xfId="1215"/>
    <cellStyle name="Colore 5 3" xfId="1216"/>
    <cellStyle name="Colore 5 4" xfId="1217"/>
    <cellStyle name="Colore 5 5" xfId="1218"/>
    <cellStyle name="Colore 5 6" xfId="1219"/>
    <cellStyle name="Colore 5 7" xfId="1220"/>
    <cellStyle name="Colore 5 8" xfId="1221"/>
    <cellStyle name="Colore 5 9" xfId="1222"/>
    <cellStyle name="Colore 6 10" xfId="1223"/>
    <cellStyle name="Colore 6 11" xfId="1224"/>
    <cellStyle name="Colore 6 12" xfId="1225"/>
    <cellStyle name="Colore 6 13" xfId="1226"/>
    <cellStyle name="Colore 6 14" xfId="1227"/>
    <cellStyle name="Colore 6 15" xfId="1228"/>
    <cellStyle name="Colore 6 16" xfId="1229"/>
    <cellStyle name="Colore 6 17" xfId="1230"/>
    <cellStyle name="Colore 6 18" xfId="1231"/>
    <cellStyle name="Colore 6 19" xfId="1232"/>
    <cellStyle name="Colore 6 2" xfId="1233"/>
    <cellStyle name="Colore 6 20" xfId="1234"/>
    <cellStyle name="Colore 6 21" xfId="1235"/>
    <cellStyle name="Colore 6 22" xfId="1236"/>
    <cellStyle name="Colore 6 23" xfId="1237"/>
    <cellStyle name="Colore 6 3" xfId="1238"/>
    <cellStyle name="Colore 6 4" xfId="1239"/>
    <cellStyle name="Colore 6 5" xfId="1240"/>
    <cellStyle name="Colore 6 6" xfId="1241"/>
    <cellStyle name="Colore 6 7" xfId="1242"/>
    <cellStyle name="Colore 6 8" xfId="1243"/>
    <cellStyle name="Colore 6 9" xfId="1244"/>
    <cellStyle name="Comma [0] 2" xfId="1245"/>
    <cellStyle name="Comma [0] 3" xfId="1246"/>
    <cellStyle name="Comma [0]_ALL1" xfId="1247"/>
    <cellStyle name="Comma [0]_Marilù (v.0.5) 2" xfId="3"/>
    <cellStyle name="Comma 10" xfId="1248"/>
    <cellStyle name="Comma 11" xfId="1249"/>
    <cellStyle name="Comma 2" xfId="9"/>
    <cellStyle name="Comma 2 2" xfId="1250"/>
    <cellStyle name="Comma 2 2 2" xfId="1251"/>
    <cellStyle name="Comma 2 3" xfId="1252"/>
    <cellStyle name="Comma 3" xfId="1253"/>
    <cellStyle name="Comma 3 2" xfId="1254"/>
    <cellStyle name="Comma 3 3" xfId="1255"/>
    <cellStyle name="Comma 3 4" xfId="1256"/>
    <cellStyle name="Comma 4" xfId="1257"/>
    <cellStyle name="Comma 5" xfId="1258"/>
    <cellStyle name="Comma 6" xfId="1259"/>
    <cellStyle name="Comma 7" xfId="1260"/>
    <cellStyle name="Comma 7 2" xfId="1261"/>
    <cellStyle name="Comma 7 3" xfId="1262"/>
    <cellStyle name="Comma 7 4" xfId="1263"/>
    <cellStyle name="Comma 7 5" xfId="1264"/>
    <cellStyle name="Comma 8" xfId="1265"/>
    <cellStyle name="Comma 9" xfId="1266"/>
    <cellStyle name="Comma, 1 dec" xfId="1267"/>
    <cellStyle name="Comma_Assist.osp.xls Chart 1" xfId="1268"/>
    <cellStyle name="Currency [0]_Assist.osp" xfId="1269"/>
    <cellStyle name="Currency_Assist.osp" xfId="1270"/>
    <cellStyle name="Data" xfId="1271"/>
    <cellStyle name="date" xfId="1272"/>
    <cellStyle name="Dezimal_Utopia 5_1 to 5_22 update 21" xfId="1273"/>
    <cellStyle name="Euro" xfId="1274"/>
    <cellStyle name="Euro 10" xfId="1275"/>
    <cellStyle name="Euro 10 2" xfId="1276"/>
    <cellStyle name="Euro 11" xfId="1277"/>
    <cellStyle name="Euro 12" xfId="1278"/>
    <cellStyle name="Euro 13" xfId="1279"/>
    <cellStyle name="Euro 14" xfId="1280"/>
    <cellStyle name="Euro 15" xfId="1281"/>
    <cellStyle name="Euro 16" xfId="1282"/>
    <cellStyle name="Euro 17" xfId="1283"/>
    <cellStyle name="Euro 18" xfId="1284"/>
    <cellStyle name="Euro 19" xfId="1285"/>
    <cellStyle name="Euro 2" xfId="1286"/>
    <cellStyle name="Euro 2 2" xfId="1287"/>
    <cellStyle name="Euro 2 3" xfId="1288"/>
    <cellStyle name="Euro 2 4" xfId="1289"/>
    <cellStyle name="Euro 2 5" xfId="1290"/>
    <cellStyle name="Euro 2 6" xfId="1291"/>
    <cellStyle name="Euro 2 7" xfId="1292"/>
    <cellStyle name="Euro 2 8" xfId="1293"/>
    <cellStyle name="Euro 2 9" xfId="1294"/>
    <cellStyle name="Euro 20" xfId="1295"/>
    <cellStyle name="Euro 21" xfId="1296"/>
    <cellStyle name="Euro 22" xfId="1297"/>
    <cellStyle name="Euro 23" xfId="1298"/>
    <cellStyle name="Euro 24" xfId="1299"/>
    <cellStyle name="Euro 25" xfId="1300"/>
    <cellStyle name="Euro 26" xfId="1301"/>
    <cellStyle name="Euro 27" xfId="1302"/>
    <cellStyle name="Euro 28" xfId="1303"/>
    <cellStyle name="Euro 29" xfId="1304"/>
    <cellStyle name="Euro 3" xfId="1305"/>
    <cellStyle name="Euro 3 10" xfId="1306"/>
    <cellStyle name="Euro 3 11" xfId="1307"/>
    <cellStyle name="Euro 3 12" xfId="1308"/>
    <cellStyle name="Euro 3 13" xfId="1309"/>
    <cellStyle name="Euro 3 14" xfId="1310"/>
    <cellStyle name="Euro 3 15" xfId="1311"/>
    <cellStyle name="Euro 3 16" xfId="1312"/>
    <cellStyle name="Euro 3 17" xfId="1313"/>
    <cellStyle name="Euro 3 18" xfId="1314"/>
    <cellStyle name="Euro 3 19" xfId="1315"/>
    <cellStyle name="Euro 3 2" xfId="1316"/>
    <cellStyle name="Euro 3 3" xfId="1317"/>
    <cellStyle name="Euro 3 4" xfId="1318"/>
    <cellStyle name="Euro 3 5" xfId="1319"/>
    <cellStyle name="Euro 3 6" xfId="1320"/>
    <cellStyle name="Euro 3 7" xfId="1321"/>
    <cellStyle name="Euro 3 8" xfId="1322"/>
    <cellStyle name="Euro 3 9" xfId="1323"/>
    <cellStyle name="Euro 30" xfId="1324"/>
    <cellStyle name="Euro 31" xfId="1325"/>
    <cellStyle name="Euro 32" xfId="1326"/>
    <cellStyle name="Euro 33" xfId="1327"/>
    <cellStyle name="Euro 34" xfId="1328"/>
    <cellStyle name="Euro 35" xfId="1329"/>
    <cellStyle name="Euro 36" xfId="1330"/>
    <cellStyle name="Euro 37" xfId="1331"/>
    <cellStyle name="Euro 38" xfId="1332"/>
    <cellStyle name="Euro 39" xfId="1333"/>
    <cellStyle name="Euro 4" xfId="1334"/>
    <cellStyle name="Euro 40" xfId="1335"/>
    <cellStyle name="Euro 41" xfId="1336"/>
    <cellStyle name="Euro 42" xfId="1337"/>
    <cellStyle name="Euro 43" xfId="1338"/>
    <cellStyle name="Euro 44" xfId="1339"/>
    <cellStyle name="Euro 45" xfId="1340"/>
    <cellStyle name="Euro 46" xfId="1341"/>
    <cellStyle name="Euro 47" xfId="1342"/>
    <cellStyle name="Euro 48" xfId="1343"/>
    <cellStyle name="Euro 49" xfId="1344"/>
    <cellStyle name="Euro 5" xfId="1345"/>
    <cellStyle name="Euro 50" xfId="1346"/>
    <cellStyle name="Euro 51" xfId="1347"/>
    <cellStyle name="Euro 52" xfId="1348"/>
    <cellStyle name="Euro 53" xfId="3513"/>
    <cellStyle name="Euro 6" xfId="1349"/>
    <cellStyle name="Euro 7" xfId="1350"/>
    <cellStyle name="Euro 8" xfId="1351"/>
    <cellStyle name="Euro 9" xfId="1352"/>
    <cellStyle name="Euro_Bil. ver." xfId="1353"/>
    <cellStyle name="Excel Built-in Excel Built-in Excel Built-in Excel Built-in Excel Built-in Excel Built-in Excel Built-in Excel Built-in Excel Built-in Excel Built-in Normale_Foglio1" xfId="11"/>
    <cellStyle name="Excel Built-in Excel Built-in Excel Built-in Excel Built-in Excel Built-in Excel Built-in Excel Built-in Excel Built-in Excel Built-in Excel Built-in TableStyleLight1" xfId="1354"/>
    <cellStyle name="Excel Built-in Normal" xfId="1355"/>
    <cellStyle name="Excel Built-in Normale_Foglio1" xfId="1356"/>
    <cellStyle name="Excel Built-in TableStyleLight1" xfId="1357"/>
    <cellStyle name="Explanatory Text" xfId="1358"/>
    <cellStyle name="Explanatory Text 2" xfId="1359"/>
    <cellStyle name="Followed Hyperlink" xfId="1360"/>
    <cellStyle name="Good" xfId="1361"/>
    <cellStyle name="Good 10" xfId="1362"/>
    <cellStyle name="Good 11" xfId="1363"/>
    <cellStyle name="Good 12" xfId="1364"/>
    <cellStyle name="Good 13" xfId="1365"/>
    <cellStyle name="Good 14" xfId="1366"/>
    <cellStyle name="Good 15" xfId="1367"/>
    <cellStyle name="Good 16" xfId="1368"/>
    <cellStyle name="Good 17" xfId="1369"/>
    <cellStyle name="Good 18" xfId="1370"/>
    <cellStyle name="Good 19" xfId="1371"/>
    <cellStyle name="Good 2" xfId="1372"/>
    <cellStyle name="Good 3" xfId="1373"/>
    <cellStyle name="Good 4" xfId="1374"/>
    <cellStyle name="Good 5" xfId="1375"/>
    <cellStyle name="Good 6" xfId="1376"/>
    <cellStyle name="Good 7" xfId="1377"/>
    <cellStyle name="Good 8" xfId="1378"/>
    <cellStyle name="Good 9" xfId="1379"/>
    <cellStyle name="Hard number" xfId="1380"/>
    <cellStyle name="Heading 1" xfId="1381"/>
    <cellStyle name="Heading 1 10" xfId="1382"/>
    <cellStyle name="Heading 1 11" xfId="1383"/>
    <cellStyle name="Heading 1 12" xfId="1384"/>
    <cellStyle name="Heading 1 13" xfId="1385"/>
    <cellStyle name="Heading 1 14" xfId="1386"/>
    <cellStyle name="Heading 1 15" xfId="1387"/>
    <cellStyle name="Heading 1 16" xfId="1388"/>
    <cellStyle name="Heading 1 17" xfId="1389"/>
    <cellStyle name="Heading 1 18" xfId="1390"/>
    <cellStyle name="Heading 1 19" xfId="1391"/>
    <cellStyle name="Heading 1 2" xfId="1392"/>
    <cellStyle name="Heading 1 3" xfId="1393"/>
    <cellStyle name="Heading 1 4" xfId="1394"/>
    <cellStyle name="Heading 1 5" xfId="1395"/>
    <cellStyle name="Heading 1 6" xfId="1396"/>
    <cellStyle name="Heading 1 7" xfId="1397"/>
    <cellStyle name="Heading 1 8" xfId="1398"/>
    <cellStyle name="Heading 1 9" xfId="1399"/>
    <cellStyle name="Heading 2" xfId="1400"/>
    <cellStyle name="Heading 2 10" xfId="1401"/>
    <cellStyle name="Heading 2 11" xfId="1402"/>
    <cellStyle name="Heading 2 12" xfId="1403"/>
    <cellStyle name="Heading 2 13" xfId="1404"/>
    <cellStyle name="Heading 2 14" xfId="1405"/>
    <cellStyle name="Heading 2 15" xfId="1406"/>
    <cellStyle name="Heading 2 16" xfId="1407"/>
    <cellStyle name="Heading 2 17" xfId="1408"/>
    <cellStyle name="Heading 2 18" xfId="1409"/>
    <cellStyle name="Heading 2 19" xfId="1410"/>
    <cellStyle name="Heading 2 2" xfId="1411"/>
    <cellStyle name="Heading 2 3" xfId="1412"/>
    <cellStyle name="Heading 2 4" xfId="1413"/>
    <cellStyle name="Heading 2 5" xfId="1414"/>
    <cellStyle name="Heading 2 6" xfId="1415"/>
    <cellStyle name="Heading 2 7" xfId="1416"/>
    <cellStyle name="Heading 2 8" xfId="1417"/>
    <cellStyle name="Heading 2 9" xfId="1418"/>
    <cellStyle name="Heading 3" xfId="1419"/>
    <cellStyle name="Heading 3 10" xfId="1420"/>
    <cellStyle name="Heading 3 11" xfId="1421"/>
    <cellStyle name="Heading 3 12" xfId="1422"/>
    <cellStyle name="Heading 3 13" xfId="1423"/>
    <cellStyle name="Heading 3 14" xfId="1424"/>
    <cellStyle name="Heading 3 15" xfId="1425"/>
    <cellStyle name="Heading 3 16" xfId="1426"/>
    <cellStyle name="Heading 3 17" xfId="1427"/>
    <cellStyle name="Heading 3 18" xfId="1428"/>
    <cellStyle name="Heading 3 19" xfId="1429"/>
    <cellStyle name="Heading 3 2" xfId="1430"/>
    <cellStyle name="Heading 3 3" xfId="1431"/>
    <cellStyle name="Heading 3 4" xfId="1432"/>
    <cellStyle name="Heading 3 5" xfId="1433"/>
    <cellStyle name="Heading 3 6" xfId="1434"/>
    <cellStyle name="Heading 3 7" xfId="1435"/>
    <cellStyle name="Heading 3 8" xfId="1436"/>
    <cellStyle name="Heading 3 9" xfId="1437"/>
    <cellStyle name="Heading 4" xfId="1438"/>
    <cellStyle name="Heading 4 10" xfId="1439"/>
    <cellStyle name="Heading 4 11" xfId="1440"/>
    <cellStyle name="Heading 4 12" xfId="1441"/>
    <cellStyle name="Heading 4 13" xfId="1442"/>
    <cellStyle name="Heading 4 14" xfId="1443"/>
    <cellStyle name="Heading 4 15" xfId="1444"/>
    <cellStyle name="Heading 4 16" xfId="1445"/>
    <cellStyle name="Heading 4 17" xfId="1446"/>
    <cellStyle name="Heading 4 18" xfId="1447"/>
    <cellStyle name="Heading 4 19" xfId="1448"/>
    <cellStyle name="Heading 4 2" xfId="1449"/>
    <cellStyle name="Heading 4 3" xfId="1450"/>
    <cellStyle name="Heading 4 4" xfId="1451"/>
    <cellStyle name="Heading 4 5" xfId="1452"/>
    <cellStyle name="Heading 4 6" xfId="1453"/>
    <cellStyle name="Heading 4 7" xfId="1454"/>
    <cellStyle name="Heading 4 8" xfId="1455"/>
    <cellStyle name="Heading 4 9" xfId="1456"/>
    <cellStyle name="Historical" xfId="1457"/>
    <cellStyle name="Hyperlink" xfId="1458"/>
    <cellStyle name="Input 10" xfId="1459"/>
    <cellStyle name="Input 10 2" xfId="1460"/>
    <cellStyle name="Input 10 3" xfId="1461"/>
    <cellStyle name="Input 10 4" xfId="1462"/>
    <cellStyle name="Input 10 5" xfId="1463"/>
    <cellStyle name="Input 10 6" xfId="1464"/>
    <cellStyle name="Input 11" xfId="1465"/>
    <cellStyle name="Input 11 2" xfId="1466"/>
    <cellStyle name="Input 11 3" xfId="1467"/>
    <cellStyle name="Input 11 4" xfId="1468"/>
    <cellStyle name="Input 11 5" xfId="1469"/>
    <cellStyle name="Input 11 6" xfId="1470"/>
    <cellStyle name="Input 12" xfId="1471"/>
    <cellStyle name="Input 12 2" xfId="1472"/>
    <cellStyle name="Input 12 3" xfId="1473"/>
    <cellStyle name="Input 12 4" xfId="1474"/>
    <cellStyle name="Input 12 5" xfId="1475"/>
    <cellStyle name="Input 12 6" xfId="1476"/>
    <cellStyle name="Input 13" xfId="1477"/>
    <cellStyle name="Input 13 2" xfId="1478"/>
    <cellStyle name="Input 13 3" xfId="1479"/>
    <cellStyle name="Input 13 4" xfId="1480"/>
    <cellStyle name="Input 13 5" xfId="1481"/>
    <cellStyle name="Input 13 6" xfId="1482"/>
    <cellStyle name="Input 14" xfId="1483"/>
    <cellStyle name="Input 14 2" xfId="1484"/>
    <cellStyle name="Input 14 3" xfId="1485"/>
    <cellStyle name="Input 14 4" xfId="1486"/>
    <cellStyle name="Input 14 5" xfId="1487"/>
    <cellStyle name="Input 14 6" xfId="1488"/>
    <cellStyle name="Input 15" xfId="1489"/>
    <cellStyle name="Input 15 2" xfId="1490"/>
    <cellStyle name="Input 15 3" xfId="1491"/>
    <cellStyle name="Input 15 4" xfId="1492"/>
    <cellStyle name="Input 15 5" xfId="1493"/>
    <cellStyle name="Input 15 6" xfId="1494"/>
    <cellStyle name="Input 16" xfId="1495"/>
    <cellStyle name="Input 16 2" xfId="1496"/>
    <cellStyle name="Input 16 3" xfId="1497"/>
    <cellStyle name="Input 16 4" xfId="1498"/>
    <cellStyle name="Input 16 5" xfId="1499"/>
    <cellStyle name="Input 16 6" xfId="1500"/>
    <cellStyle name="Input 17" xfId="1501"/>
    <cellStyle name="Input 17 2" xfId="1502"/>
    <cellStyle name="Input 17 3" xfId="1503"/>
    <cellStyle name="Input 17 4" xfId="1504"/>
    <cellStyle name="Input 17 5" xfId="1505"/>
    <cellStyle name="Input 17 6" xfId="1506"/>
    <cellStyle name="Input 18" xfId="1507"/>
    <cellStyle name="Input 18 2" xfId="1508"/>
    <cellStyle name="Input 18 3" xfId="1509"/>
    <cellStyle name="Input 18 4" xfId="1510"/>
    <cellStyle name="Input 18 5" xfId="1511"/>
    <cellStyle name="Input 18 6" xfId="1512"/>
    <cellStyle name="Input 19" xfId="1513"/>
    <cellStyle name="Input 19 2" xfId="1514"/>
    <cellStyle name="Input 19 3" xfId="1515"/>
    <cellStyle name="Input 19 4" xfId="1516"/>
    <cellStyle name="Input 19 5" xfId="1517"/>
    <cellStyle name="Input 19 6" xfId="1518"/>
    <cellStyle name="Input 2" xfId="1519"/>
    <cellStyle name="Input 2 2" xfId="1520"/>
    <cellStyle name="Input 2 2 2" xfId="1521"/>
    <cellStyle name="Input 2 2 3" xfId="1522"/>
    <cellStyle name="Input 2 2 4" xfId="1523"/>
    <cellStyle name="Input 2 2 5" xfId="1524"/>
    <cellStyle name="Input 2 2 6" xfId="1525"/>
    <cellStyle name="Input 2 3" xfId="1526"/>
    <cellStyle name="Input 2 3 2" xfId="1527"/>
    <cellStyle name="Input 2 3 3" xfId="1528"/>
    <cellStyle name="Input 2 3 4" xfId="1529"/>
    <cellStyle name="Input 2 3 5" xfId="1530"/>
    <cellStyle name="Input 2 3 6" xfId="1531"/>
    <cellStyle name="Input 2 4" xfId="1532"/>
    <cellStyle name="Input 2 5" xfId="1533"/>
    <cellStyle name="Input 2 6" xfId="1534"/>
    <cellStyle name="Input 2 7" xfId="1535"/>
    <cellStyle name="Input 2 8" xfId="1536"/>
    <cellStyle name="Input 20" xfId="1537"/>
    <cellStyle name="Input 20 2" xfId="1538"/>
    <cellStyle name="Input 20 3" xfId="1539"/>
    <cellStyle name="Input 20 4" xfId="1540"/>
    <cellStyle name="Input 20 5" xfId="1541"/>
    <cellStyle name="Input 20 6" xfId="1542"/>
    <cellStyle name="Input 21" xfId="1543"/>
    <cellStyle name="Input 21 2" xfId="1544"/>
    <cellStyle name="Input 21 3" xfId="1545"/>
    <cellStyle name="Input 21 4" xfId="1546"/>
    <cellStyle name="Input 21 5" xfId="1547"/>
    <cellStyle name="Input 21 6" xfId="1548"/>
    <cellStyle name="Input 22" xfId="1549"/>
    <cellStyle name="Input 22 2" xfId="1550"/>
    <cellStyle name="Input 22 3" xfId="1551"/>
    <cellStyle name="Input 22 4" xfId="1552"/>
    <cellStyle name="Input 22 5" xfId="1553"/>
    <cellStyle name="Input 22 6" xfId="1554"/>
    <cellStyle name="Input 22 6 2" xfId="1555"/>
    <cellStyle name="Input 23" xfId="1556"/>
    <cellStyle name="Input 23 2" xfId="1557"/>
    <cellStyle name="Input 23 3" xfId="1558"/>
    <cellStyle name="Input 23 4" xfId="1559"/>
    <cellStyle name="Input 23 5" xfId="1560"/>
    <cellStyle name="Input 23 6" xfId="1561"/>
    <cellStyle name="Input 24" xfId="1562"/>
    <cellStyle name="Input 24 2" xfId="1563"/>
    <cellStyle name="Input 24 3" xfId="1564"/>
    <cellStyle name="Input 24 4" xfId="1565"/>
    <cellStyle name="Input 24 5" xfId="1566"/>
    <cellStyle name="Input 24 6" xfId="1567"/>
    <cellStyle name="Input 25" xfId="1568"/>
    <cellStyle name="Input 25 2" xfId="1569"/>
    <cellStyle name="Input 25 3" xfId="1570"/>
    <cellStyle name="Input 25 4" xfId="1571"/>
    <cellStyle name="Input 25 5" xfId="1572"/>
    <cellStyle name="Input 25 6" xfId="1573"/>
    <cellStyle name="Input 3" xfId="1574"/>
    <cellStyle name="Input 3 2" xfId="1575"/>
    <cellStyle name="Input 3 2 2" xfId="1576"/>
    <cellStyle name="Input 3 2 3" xfId="1577"/>
    <cellStyle name="Input 3 2 4" xfId="1578"/>
    <cellStyle name="Input 3 2 5" xfId="1579"/>
    <cellStyle name="Input 3 2 6" xfId="1580"/>
    <cellStyle name="Input 3 3" xfId="1581"/>
    <cellStyle name="Input 3 4" xfId="1582"/>
    <cellStyle name="Input 3 5" xfId="1583"/>
    <cellStyle name="Input 3 6" xfId="1584"/>
    <cellStyle name="Input 3 7" xfId="1585"/>
    <cellStyle name="Input 3 8" xfId="1586"/>
    <cellStyle name="Input 4" xfId="1587"/>
    <cellStyle name="Input 4 2" xfId="1588"/>
    <cellStyle name="Input 4 2 2" xfId="1589"/>
    <cellStyle name="Input 4 2 3" xfId="1590"/>
    <cellStyle name="Input 4 2 4" xfId="1591"/>
    <cellStyle name="Input 4 2 5" xfId="1592"/>
    <cellStyle name="Input 4 2 6" xfId="1593"/>
    <cellStyle name="Input 4 3" xfId="1594"/>
    <cellStyle name="Input 4 4" xfId="1595"/>
    <cellStyle name="Input 4 5" xfId="1596"/>
    <cellStyle name="Input 4 6" xfId="1597"/>
    <cellStyle name="Input 4 7" xfId="1598"/>
    <cellStyle name="Input 5" xfId="1599"/>
    <cellStyle name="Input 5 2" xfId="1600"/>
    <cellStyle name="Input 5 2 2" xfId="1601"/>
    <cellStyle name="Input 5 2 3" xfId="1602"/>
    <cellStyle name="Input 5 2 4" xfId="1603"/>
    <cellStyle name="Input 5 2 5" xfId="1604"/>
    <cellStyle name="Input 5 2 6" xfId="1605"/>
    <cellStyle name="Input 5 3" xfId="1606"/>
    <cellStyle name="Input 5 4" xfId="1607"/>
    <cellStyle name="Input 5 5" xfId="1608"/>
    <cellStyle name="Input 5 6" xfId="1609"/>
    <cellStyle name="Input 5 7" xfId="1610"/>
    <cellStyle name="Input 6" xfId="1611"/>
    <cellStyle name="Input 6 2" xfId="1612"/>
    <cellStyle name="Input 6 3" xfId="1613"/>
    <cellStyle name="Input 6 4" xfId="1614"/>
    <cellStyle name="Input 6 5" xfId="1615"/>
    <cellStyle name="Input 6 6" xfId="1616"/>
    <cellStyle name="Input 7" xfId="1617"/>
    <cellStyle name="Input 7 2" xfId="1618"/>
    <cellStyle name="Input 7 3" xfId="1619"/>
    <cellStyle name="Input 7 4" xfId="1620"/>
    <cellStyle name="Input 7 5" xfId="1621"/>
    <cellStyle name="Input 7 6" xfId="1622"/>
    <cellStyle name="Input 8" xfId="1623"/>
    <cellStyle name="Input 8 2" xfId="1624"/>
    <cellStyle name="Input 8 3" xfId="1625"/>
    <cellStyle name="Input 8 4" xfId="1626"/>
    <cellStyle name="Input 8 5" xfId="1627"/>
    <cellStyle name="Input 8 6" xfId="1628"/>
    <cellStyle name="Input 9" xfId="1629"/>
    <cellStyle name="Input 9 2" xfId="1630"/>
    <cellStyle name="Input 9 3" xfId="1631"/>
    <cellStyle name="Input 9 4" xfId="1632"/>
    <cellStyle name="Input 9 5" xfId="1633"/>
    <cellStyle name="Input 9 6" xfId="1634"/>
    <cellStyle name="itmln" xfId="1635"/>
    <cellStyle name="KPMG Heading 1" xfId="1636"/>
    <cellStyle name="KPMG Heading 2" xfId="1637"/>
    <cellStyle name="KPMG Heading 3" xfId="1638"/>
    <cellStyle name="KPMG Heading 4" xfId="1639"/>
    <cellStyle name="KPMG Normal" xfId="1640"/>
    <cellStyle name="KPMG Normal Text" xfId="1641"/>
    <cellStyle name="Linked Cell" xfId="1642"/>
    <cellStyle name="Linked Cell 2" xfId="1643"/>
    <cellStyle name="Mesi" xfId="1644"/>
    <cellStyle name="Migliaia (,0)" xfId="1645"/>
    <cellStyle name="Migliaia (+0)" xfId="1646"/>
    <cellStyle name="Migliaia (0)_ FILE PROVA" xfId="1647"/>
    <cellStyle name="Migliaia [0] 2" xfId="1648"/>
    <cellStyle name="Migliaia [0] 2 2" xfId="1649"/>
    <cellStyle name="Migliaia [0] 2 3" xfId="1650"/>
    <cellStyle name="Migliaia [0] 2 4" xfId="1651"/>
    <cellStyle name="Migliaia [0] 3" xfId="1652"/>
    <cellStyle name="Migliaia [0] 3 10" xfId="1653"/>
    <cellStyle name="Migliaia [0] 3 11" xfId="1654"/>
    <cellStyle name="Migliaia [0] 3 12" xfId="1655"/>
    <cellStyle name="Migliaia [0] 3 13" xfId="1656"/>
    <cellStyle name="Migliaia [0] 3 14" xfId="1657"/>
    <cellStyle name="Migliaia [0] 3 15" xfId="1658"/>
    <cellStyle name="Migliaia [0] 3 16" xfId="1659"/>
    <cellStyle name="Migliaia [0] 3 17" xfId="1660"/>
    <cellStyle name="Migliaia [0] 3 18" xfId="1661"/>
    <cellStyle name="Migliaia [0] 3 19" xfId="1662"/>
    <cellStyle name="Migliaia [0] 3 2" xfId="1663"/>
    <cellStyle name="Migliaia [0] 3 20" xfId="1664"/>
    <cellStyle name="Migliaia [0] 3 21" xfId="1665"/>
    <cellStyle name="Migliaia [0] 3 3" xfId="1666"/>
    <cellStyle name="Migliaia [0] 3 4" xfId="1667"/>
    <cellStyle name="Migliaia [0] 3 5" xfId="1668"/>
    <cellStyle name="Migliaia [0] 3 6" xfId="1669"/>
    <cellStyle name="Migliaia [0] 3 7" xfId="1670"/>
    <cellStyle name="Migliaia [0] 3 8" xfId="1671"/>
    <cellStyle name="Migliaia [0] 3 9" xfId="1672"/>
    <cellStyle name="Migliaia [0] 4" xfId="1673"/>
    <cellStyle name="Migliaia [0] 5" xfId="1674"/>
    <cellStyle name="Migliaia [0] 6" xfId="1675"/>
    <cellStyle name="Migliaia [0]_Asl 6_Raccordo MONISANIT al 31 dicembre 2007 (v. FINALE del 30.05.2008)" xfId="4"/>
    <cellStyle name="Migliaia [0]_Asl 6_Raccordo MONISANIT al 31 dicembre 2007 (v. FINALE del 30.05.2008) 2" xfId="5"/>
    <cellStyle name="Migliaia 10" xfId="1676"/>
    <cellStyle name="Migliaia 10 2" xfId="1677"/>
    <cellStyle name="Migliaia 10 3" xfId="1678"/>
    <cellStyle name="Migliaia 10 3 2" xfId="1679"/>
    <cellStyle name="Migliaia 10 3 3" xfId="1680"/>
    <cellStyle name="Migliaia 10 4" xfId="1681"/>
    <cellStyle name="Migliaia 10 5" xfId="1682"/>
    <cellStyle name="Migliaia 11" xfId="1683"/>
    <cellStyle name="Migliaia 11 2" xfId="1684"/>
    <cellStyle name="Migliaia 12" xfId="1685"/>
    <cellStyle name="Migliaia 12 2" xfId="1686"/>
    <cellStyle name="Migliaia 12 2 2" xfId="1687"/>
    <cellStyle name="Migliaia 12 2 3" xfId="1688"/>
    <cellStyle name="Migliaia 12 2 3 2" xfId="1689"/>
    <cellStyle name="Migliaia 12 3" xfId="1690"/>
    <cellStyle name="Migliaia 13" xfId="1691"/>
    <cellStyle name="Migliaia 13 2" xfId="1692"/>
    <cellStyle name="Migliaia 13 3" xfId="1693"/>
    <cellStyle name="Migliaia 13 4" xfId="1694"/>
    <cellStyle name="Migliaia 14" xfId="1695"/>
    <cellStyle name="Migliaia 14 2" xfId="1696"/>
    <cellStyle name="Migliaia 15" xfId="1697"/>
    <cellStyle name="Migliaia 15 2" xfId="1698"/>
    <cellStyle name="Migliaia 16" xfId="1699"/>
    <cellStyle name="Migliaia 17" xfId="1700"/>
    <cellStyle name="Migliaia 18" xfId="1701"/>
    <cellStyle name="Migliaia 19" xfId="1702"/>
    <cellStyle name="Migliaia 19 2" xfId="1703"/>
    <cellStyle name="Migliaia 19 3" xfId="1704"/>
    <cellStyle name="Migliaia 19 4" xfId="1705"/>
    <cellStyle name="Migliaia 2" xfId="14"/>
    <cellStyle name="Migliaia 2 10" xfId="1706"/>
    <cellStyle name="Migliaia 2 11" xfId="1707"/>
    <cellStyle name="Migliaia 2 12" xfId="1708"/>
    <cellStyle name="Migliaia 2 13" xfId="1709"/>
    <cellStyle name="Migliaia 2 14" xfId="1710"/>
    <cellStyle name="Migliaia 2 15" xfId="1711"/>
    <cellStyle name="Migliaia 2 16" xfId="3514"/>
    <cellStyle name="Migliaia 2 2" xfId="1712"/>
    <cellStyle name="Migliaia 2 2 2" xfId="1713"/>
    <cellStyle name="Migliaia 2 2 2 2" xfId="1714"/>
    <cellStyle name="Migliaia 2 2 3" xfId="1715"/>
    <cellStyle name="Migliaia 2 2 4" xfId="1716"/>
    <cellStyle name="Migliaia 2 2 5" xfId="1717"/>
    <cellStyle name="Migliaia 2 3" xfId="1718"/>
    <cellStyle name="Migliaia 2 3 2" xfId="1719"/>
    <cellStyle name="Migliaia 2 3 3" xfId="1720"/>
    <cellStyle name="Migliaia 2 3 4" xfId="1721"/>
    <cellStyle name="Migliaia 2 4" xfId="1722"/>
    <cellStyle name="Migliaia 2 4 2" xfId="1723"/>
    <cellStyle name="Migliaia 2 4 2 2" xfId="1724"/>
    <cellStyle name="Migliaia 2 5" xfId="1725"/>
    <cellStyle name="Migliaia 2 6" xfId="1726"/>
    <cellStyle name="Migliaia 2 7" xfId="1727"/>
    <cellStyle name="Migliaia 2 7 2" xfId="1728"/>
    <cellStyle name="Migliaia 2 8" xfId="1729"/>
    <cellStyle name="Migliaia 2 9" xfId="1730"/>
    <cellStyle name="Migliaia 20" xfId="1731"/>
    <cellStyle name="Migliaia 20 2" xfId="1732"/>
    <cellStyle name="Migliaia 21" xfId="1733"/>
    <cellStyle name="Migliaia 22" xfId="1734"/>
    <cellStyle name="Migliaia 23" xfId="1735"/>
    <cellStyle name="Migliaia 23 2" xfId="1736"/>
    <cellStyle name="Migliaia 23 3" xfId="1737"/>
    <cellStyle name="Migliaia 23 4" xfId="1738"/>
    <cellStyle name="Migliaia 24" xfId="1739"/>
    <cellStyle name="Migliaia 25" xfId="1740"/>
    <cellStyle name="Migliaia 26" xfId="1741"/>
    <cellStyle name="Migliaia 27" xfId="1742"/>
    <cellStyle name="Migliaia 28" xfId="1743"/>
    <cellStyle name="Migliaia 29" xfId="1744"/>
    <cellStyle name="Migliaia 3" xfId="1745"/>
    <cellStyle name="Migliaia 3 2" xfId="1746"/>
    <cellStyle name="Migliaia 3 2 2" xfId="1747"/>
    <cellStyle name="Migliaia 3 2 3" xfId="1748"/>
    <cellStyle name="Migliaia 3 2 4" xfId="1749"/>
    <cellStyle name="Migliaia 3 2 5" xfId="1750"/>
    <cellStyle name="Migliaia 3 3" xfId="1751"/>
    <cellStyle name="Migliaia 3 3 2" xfId="1752"/>
    <cellStyle name="Migliaia 3 3 3" xfId="1753"/>
    <cellStyle name="Migliaia 3 3 4" xfId="1754"/>
    <cellStyle name="Migliaia 3 4" xfId="1755"/>
    <cellStyle name="Migliaia 3 5" xfId="1756"/>
    <cellStyle name="Migliaia 3 6" xfId="1757"/>
    <cellStyle name="Migliaia 3 7" xfId="1758"/>
    <cellStyle name="Migliaia 3 7 2" xfId="1759"/>
    <cellStyle name="Migliaia 3 7 3" xfId="1760"/>
    <cellStyle name="Migliaia 3 8" xfId="1761"/>
    <cellStyle name="Migliaia 3 9" xfId="3515"/>
    <cellStyle name="Migliaia 30" xfId="1762"/>
    <cellStyle name="Migliaia 31" xfId="1763"/>
    <cellStyle name="Migliaia 32" xfId="1764"/>
    <cellStyle name="Migliaia 33" xfId="1765"/>
    <cellStyle name="Migliaia 34" xfId="1766"/>
    <cellStyle name="Migliaia 35" xfId="1767"/>
    <cellStyle name="Migliaia 35 2" xfId="1768"/>
    <cellStyle name="Migliaia 36" xfId="1769"/>
    <cellStyle name="Migliaia 37" xfId="1770"/>
    <cellStyle name="Migliaia 38" xfId="1771"/>
    <cellStyle name="Migliaia 39" xfId="1772"/>
    <cellStyle name="Migliaia 4" xfId="1773"/>
    <cellStyle name="Migliaia 4 10" xfId="1774"/>
    <cellStyle name="Migliaia 4 11" xfId="1775"/>
    <cellStyle name="Migliaia 4 12" xfId="1776"/>
    <cellStyle name="Migliaia 4 13" xfId="1777"/>
    <cellStyle name="Migliaia 4 14" xfId="1778"/>
    <cellStyle name="Migliaia 4 15" xfId="1779"/>
    <cellStyle name="Migliaia 4 16" xfId="1780"/>
    <cellStyle name="Migliaia 4 17" xfId="1781"/>
    <cellStyle name="Migliaia 4 18" xfId="1782"/>
    <cellStyle name="Migliaia 4 19" xfId="1783"/>
    <cellStyle name="Migliaia 4 2" xfId="1784"/>
    <cellStyle name="Migliaia 4 2 2" xfId="1785"/>
    <cellStyle name="Migliaia 4 2 3" xfId="1786"/>
    <cellStyle name="Migliaia 4 2 4" xfId="1787"/>
    <cellStyle name="Migliaia 4 2 5" xfId="1788"/>
    <cellStyle name="Migliaia 4 20" xfId="1789"/>
    <cellStyle name="Migliaia 4 21" xfId="1790"/>
    <cellStyle name="Migliaia 4 3" xfId="1791"/>
    <cellStyle name="Migliaia 4 3 2" xfId="1792"/>
    <cellStyle name="Migliaia 4 3 3" xfId="1793"/>
    <cellStyle name="Migliaia 4 3 4" xfId="1794"/>
    <cellStyle name="Migliaia 4 4" xfId="1795"/>
    <cellStyle name="Migliaia 4 5" xfId="1796"/>
    <cellStyle name="Migliaia 4 6" xfId="1797"/>
    <cellStyle name="Migliaia 4 7" xfId="1798"/>
    <cellStyle name="Migliaia 4 7 2" xfId="1799"/>
    <cellStyle name="Migliaia 4 7 3" xfId="1800"/>
    <cellStyle name="Migliaia 4 8" xfId="1801"/>
    <cellStyle name="Migliaia 4 9" xfId="1802"/>
    <cellStyle name="Migliaia 40" xfId="1803"/>
    <cellStyle name="Migliaia 41" xfId="1804"/>
    <cellStyle name="Migliaia 42" xfId="1805"/>
    <cellStyle name="Migliaia 43" xfId="3516"/>
    <cellStyle name="Migliaia 44" xfId="3517"/>
    <cellStyle name="Migliaia 5" xfId="1806"/>
    <cellStyle name="Migliaia 5 10" xfId="1807"/>
    <cellStyle name="Migliaia 5 11" xfId="1808"/>
    <cellStyle name="Migliaia 5 12" xfId="1809"/>
    <cellStyle name="Migliaia 5 13" xfId="1810"/>
    <cellStyle name="Migliaia 5 14" xfId="1811"/>
    <cellStyle name="Migliaia 5 15" xfId="1812"/>
    <cellStyle name="Migliaia 5 16" xfId="1813"/>
    <cellStyle name="Migliaia 5 17" xfId="1814"/>
    <cellStyle name="Migliaia 5 18" xfId="1815"/>
    <cellStyle name="Migliaia 5 19" xfId="1816"/>
    <cellStyle name="Migliaia 5 2" xfId="1817"/>
    <cellStyle name="Migliaia 5 2 10" xfId="1818"/>
    <cellStyle name="Migliaia 5 2 11" xfId="1819"/>
    <cellStyle name="Migliaia 5 2 12" xfId="1820"/>
    <cellStyle name="Migliaia 5 2 13" xfId="1821"/>
    <cellStyle name="Migliaia 5 2 14" xfId="1822"/>
    <cellStyle name="Migliaia 5 2 15" xfId="1823"/>
    <cellStyle name="Migliaia 5 2 16" xfId="1824"/>
    <cellStyle name="Migliaia 5 2 17" xfId="1825"/>
    <cellStyle name="Migliaia 5 2 18" xfId="1826"/>
    <cellStyle name="Migliaia 5 2 19" xfId="1827"/>
    <cellStyle name="Migliaia 5 2 2" xfId="1828"/>
    <cellStyle name="Migliaia 5 2 20" xfId="1829"/>
    <cellStyle name="Migliaia 5 2 3" xfId="1830"/>
    <cellStyle name="Migliaia 5 2 4" xfId="1831"/>
    <cellStyle name="Migliaia 5 2 5" xfId="1832"/>
    <cellStyle name="Migliaia 5 2 6" xfId="1833"/>
    <cellStyle name="Migliaia 5 2 7" xfId="1834"/>
    <cellStyle name="Migliaia 5 2 8" xfId="1835"/>
    <cellStyle name="Migliaia 5 2 9" xfId="1836"/>
    <cellStyle name="Migliaia 5 20" xfId="1837"/>
    <cellStyle name="Migliaia 5 21" xfId="1838"/>
    <cellStyle name="Migliaia 5 3" xfId="1839"/>
    <cellStyle name="Migliaia 5 3 2" xfId="1840"/>
    <cellStyle name="Migliaia 5 3 3" xfId="1841"/>
    <cellStyle name="Migliaia 5 3 4" xfId="1842"/>
    <cellStyle name="Migliaia 5 4" xfId="1843"/>
    <cellStyle name="Migliaia 5 5" xfId="1844"/>
    <cellStyle name="Migliaia 5 6" xfId="1845"/>
    <cellStyle name="Migliaia 5 7" xfId="1846"/>
    <cellStyle name="Migliaia 5 7 2" xfId="1847"/>
    <cellStyle name="Migliaia 5 7 3" xfId="1848"/>
    <cellStyle name="Migliaia 5 8" xfId="1849"/>
    <cellStyle name="Migliaia 5 9" xfId="1850"/>
    <cellStyle name="Migliaia 6" xfId="1851"/>
    <cellStyle name="Migliaia 6 10" xfId="1852"/>
    <cellStyle name="Migliaia 6 11" xfId="1853"/>
    <cellStyle name="Migliaia 6 12" xfId="1854"/>
    <cellStyle name="Migliaia 6 13" xfId="1855"/>
    <cellStyle name="Migliaia 6 14" xfId="1856"/>
    <cellStyle name="Migliaia 6 15" xfId="1857"/>
    <cellStyle name="Migliaia 6 16" xfId="1858"/>
    <cellStyle name="Migliaia 6 17" xfId="1859"/>
    <cellStyle name="Migliaia 6 18" xfId="1860"/>
    <cellStyle name="Migliaia 6 19" xfId="1861"/>
    <cellStyle name="Migliaia 6 2" xfId="1862"/>
    <cellStyle name="Migliaia 6 20" xfId="1863"/>
    <cellStyle name="Migliaia 6 21" xfId="1864"/>
    <cellStyle name="Migliaia 6 22" xfId="1865"/>
    <cellStyle name="Migliaia 6 3" xfId="1866"/>
    <cellStyle name="Migliaia 6 3 2" xfId="1867"/>
    <cellStyle name="Migliaia 6 3 2 2" xfId="1868"/>
    <cellStyle name="Migliaia 6 3 3" xfId="1869"/>
    <cellStyle name="Migliaia 6 4" xfId="1870"/>
    <cellStyle name="Migliaia 6 4 2" xfId="1871"/>
    <cellStyle name="Migliaia 6 5" xfId="1872"/>
    <cellStyle name="Migliaia 6 6" xfId="1873"/>
    <cellStyle name="Migliaia 6 7" xfId="1874"/>
    <cellStyle name="Migliaia 6 8" xfId="1875"/>
    <cellStyle name="Migliaia 6 9" xfId="1876"/>
    <cellStyle name="Migliaia 7" xfId="1877"/>
    <cellStyle name="Migliaia 7 10" xfId="1878"/>
    <cellStyle name="Migliaia 7 11" xfId="1879"/>
    <cellStyle name="Migliaia 7 12" xfId="1880"/>
    <cellStyle name="Migliaia 7 13" xfId="1881"/>
    <cellStyle name="Migliaia 7 14" xfId="1882"/>
    <cellStyle name="Migliaia 7 15" xfId="1883"/>
    <cellStyle name="Migliaia 7 16" xfId="1884"/>
    <cellStyle name="Migliaia 7 17" xfId="1885"/>
    <cellStyle name="Migliaia 7 18" xfId="1886"/>
    <cellStyle name="Migliaia 7 19" xfId="1887"/>
    <cellStyle name="Migliaia 7 2" xfId="1888"/>
    <cellStyle name="Migliaia 7 2 2" xfId="1889"/>
    <cellStyle name="Migliaia 7 2 2 2" xfId="1890"/>
    <cellStyle name="Migliaia 7 2 2 2 2" xfId="1891"/>
    <cellStyle name="Migliaia 7 2 2 3" xfId="1892"/>
    <cellStyle name="Migliaia 7 2 3" xfId="1893"/>
    <cellStyle name="Migliaia 7 2 3 2" xfId="1894"/>
    <cellStyle name="Migliaia 7 2 4" xfId="1895"/>
    <cellStyle name="Migliaia 7 20" xfId="1896"/>
    <cellStyle name="Migliaia 7 3" xfId="1897"/>
    <cellStyle name="Migliaia 7 3 2" xfId="1898"/>
    <cellStyle name="Migliaia 7 3 2 2" xfId="1899"/>
    <cellStyle name="Migliaia 7 3 3" xfId="1900"/>
    <cellStyle name="Migliaia 7 4" xfId="1901"/>
    <cellStyle name="Migliaia 7 4 2" xfId="1902"/>
    <cellStyle name="Migliaia 7 5" xfId="1903"/>
    <cellStyle name="Migliaia 7 6" xfId="1904"/>
    <cellStyle name="Migliaia 7 7" xfId="1905"/>
    <cellStyle name="Migliaia 7 8" xfId="1906"/>
    <cellStyle name="Migliaia 7 9" xfId="1907"/>
    <cellStyle name="Migliaia 8" xfId="1908"/>
    <cellStyle name="Migliaia 8 10" xfId="1909"/>
    <cellStyle name="Migliaia 8 11" xfId="1910"/>
    <cellStyle name="Migliaia 8 12" xfId="1911"/>
    <cellStyle name="Migliaia 8 13" xfId="1912"/>
    <cellStyle name="Migliaia 8 14" xfId="1913"/>
    <cellStyle name="Migliaia 8 15" xfId="1914"/>
    <cellStyle name="Migliaia 8 16" xfId="1915"/>
    <cellStyle name="Migliaia 8 17" xfId="1916"/>
    <cellStyle name="Migliaia 8 18" xfId="1917"/>
    <cellStyle name="Migliaia 8 19" xfId="1918"/>
    <cellStyle name="Migliaia 8 2" xfId="1919"/>
    <cellStyle name="Migliaia 8 2 2" xfId="1920"/>
    <cellStyle name="Migliaia 8 2 2 2" xfId="1921"/>
    <cellStyle name="Migliaia 8 2 3" xfId="1922"/>
    <cellStyle name="Migliaia 8 20" xfId="1923"/>
    <cellStyle name="Migliaia 8 3" xfId="1924"/>
    <cellStyle name="Migliaia 8 3 2" xfId="1925"/>
    <cellStyle name="Migliaia 8 4" xfId="1926"/>
    <cellStyle name="Migliaia 8 5" xfId="1927"/>
    <cellStyle name="Migliaia 8 6" xfId="1928"/>
    <cellStyle name="Migliaia 8 7" xfId="1929"/>
    <cellStyle name="Migliaia 8 8" xfId="1930"/>
    <cellStyle name="Migliaia 8 9" xfId="1931"/>
    <cellStyle name="Migliaia 9" xfId="1932"/>
    <cellStyle name="Migliaia 9 2" xfId="1933"/>
    <cellStyle name="Migliaia 9 2 2" xfId="1934"/>
    <cellStyle name="Migliaia 9 2 2 2" xfId="1935"/>
    <cellStyle name="Migliaia 9 2 2 2 2" xfId="1936"/>
    <cellStyle name="Migliaia 9 2 2 3" xfId="1937"/>
    <cellStyle name="Migliaia 9 2 3" xfId="1938"/>
    <cellStyle name="Migliaia 9 2 3 2" xfId="1939"/>
    <cellStyle name="Migliaia 9 2 4" xfId="1940"/>
    <cellStyle name="Migliaia 9 3" xfId="1941"/>
    <cellStyle name="Migliaia 9 3 2" xfId="1942"/>
    <cellStyle name="Migliaia 9 3 2 2" xfId="1943"/>
    <cellStyle name="Migliaia 9 3 3" xfId="1944"/>
    <cellStyle name="Migliaia 9 4" xfId="1945"/>
    <cellStyle name="Migliaia 9 4 2" xfId="1946"/>
    <cellStyle name="Migliaia 9 5" xfId="1947"/>
    <cellStyle name="Migliaia_Asl 6_Raccordo MONISANIT al 31 dicembre 2007 (v. FINALE del 30.05.2008) 2" xfId="6"/>
    <cellStyle name="Neutral" xfId="1948"/>
    <cellStyle name="Neutral 10" xfId="1949"/>
    <cellStyle name="Neutral 11" xfId="1950"/>
    <cellStyle name="Neutral 12" xfId="1951"/>
    <cellStyle name="Neutral 13" xfId="1952"/>
    <cellStyle name="Neutral 14" xfId="1953"/>
    <cellStyle name="Neutral 15" xfId="1954"/>
    <cellStyle name="Neutral 16" xfId="1955"/>
    <cellStyle name="Neutral 17" xfId="1956"/>
    <cellStyle name="Neutral 18" xfId="1957"/>
    <cellStyle name="Neutral 19" xfId="1958"/>
    <cellStyle name="Neutral 2" xfId="1959"/>
    <cellStyle name="Neutral 3" xfId="1960"/>
    <cellStyle name="Neutral 4" xfId="1961"/>
    <cellStyle name="Neutral 5" xfId="1962"/>
    <cellStyle name="Neutral 6" xfId="1963"/>
    <cellStyle name="Neutral 7" xfId="1964"/>
    <cellStyle name="Neutral 8" xfId="1965"/>
    <cellStyle name="Neutral 9" xfId="1966"/>
    <cellStyle name="Neutrale 10" xfId="1967"/>
    <cellStyle name="Neutrale 11" xfId="1968"/>
    <cellStyle name="Neutrale 12" xfId="1969"/>
    <cellStyle name="Neutrale 13" xfId="1970"/>
    <cellStyle name="Neutrale 14" xfId="1971"/>
    <cellStyle name="Neutrale 15" xfId="1972"/>
    <cellStyle name="Neutrale 16" xfId="1973"/>
    <cellStyle name="Neutrale 17" xfId="1974"/>
    <cellStyle name="Neutrale 18" xfId="1975"/>
    <cellStyle name="Neutrale 19" xfId="1976"/>
    <cellStyle name="Neutrale 2" xfId="1977"/>
    <cellStyle name="Neutrale 20" xfId="1978"/>
    <cellStyle name="Neutrale 21" xfId="1979"/>
    <cellStyle name="Neutrale 22" xfId="1980"/>
    <cellStyle name="Neutrale 23" xfId="1981"/>
    <cellStyle name="Neutrale 3" xfId="1982"/>
    <cellStyle name="Neutrale 4" xfId="1983"/>
    <cellStyle name="Neutrale 5" xfId="1984"/>
    <cellStyle name="Neutrale 6" xfId="1985"/>
    <cellStyle name="Neutrale 7" xfId="1986"/>
    <cellStyle name="Neutrale 8" xfId="1987"/>
    <cellStyle name="Neutrale 9" xfId="1988"/>
    <cellStyle name="Normal 10" xfId="1989"/>
    <cellStyle name="Normal 11" xfId="1990"/>
    <cellStyle name="Normal 12" xfId="1991"/>
    <cellStyle name="Normal 13" xfId="1992"/>
    <cellStyle name="Normal 14" xfId="1993"/>
    <cellStyle name="Normal 15" xfId="1994"/>
    <cellStyle name="Normal 2" xfId="10"/>
    <cellStyle name="Normal 2 10" xfId="1995"/>
    <cellStyle name="Normal 2 11" xfId="1996"/>
    <cellStyle name="Normal 2 12" xfId="1997"/>
    <cellStyle name="Normal 2 13" xfId="1998"/>
    <cellStyle name="Normal 2 14" xfId="1999"/>
    <cellStyle name="Normal 2 15" xfId="2000"/>
    <cellStyle name="Normal 2 16" xfId="2001"/>
    <cellStyle name="Normal 2 17" xfId="2002"/>
    <cellStyle name="Normal 2 18" xfId="2003"/>
    <cellStyle name="Normal 2 19" xfId="2004"/>
    <cellStyle name="Normal 2 2" xfId="12"/>
    <cellStyle name="Normal 2 2 2" xfId="2005"/>
    <cellStyle name="Normal 2 2 2 2" xfId="2006"/>
    <cellStyle name="Normal 2 2 2 2 2" xfId="2007"/>
    <cellStyle name="Normal 2 2 2 3" xfId="2008"/>
    <cellStyle name="Normal 2 2 3" xfId="2009"/>
    <cellStyle name="Normal 2 2 3 2" xfId="2010"/>
    <cellStyle name="Normal 2 2 4" xfId="2011"/>
    <cellStyle name="Normal 2 2 5" xfId="2012"/>
    <cellStyle name="Normal 2 20" xfId="2013"/>
    <cellStyle name="Normal 2 21" xfId="2014"/>
    <cellStyle name="Normal 2 3" xfId="2015"/>
    <cellStyle name="Normal 2 3 2" xfId="2016"/>
    <cellStyle name="Normal 2 3 2 2" xfId="2017"/>
    <cellStyle name="Normal 2 3 3" xfId="2018"/>
    <cellStyle name="Normal 2 4" xfId="2019"/>
    <cellStyle name="Normal 2 4 2" xfId="2020"/>
    <cellStyle name="Normal 2 5" xfId="2021"/>
    <cellStyle name="Normal 2 6" xfId="2022"/>
    <cellStyle name="Normal 2 7" xfId="2023"/>
    <cellStyle name="Normal 2 8" xfId="2024"/>
    <cellStyle name="Normal 2 9" xfId="2025"/>
    <cellStyle name="Normal 3" xfId="2026"/>
    <cellStyle name="Normal 3 2" xfId="2027"/>
    <cellStyle name="Normal 4" xfId="2028"/>
    <cellStyle name="Normal 5" xfId="2029"/>
    <cellStyle name="Normal 5 2" xfId="2030"/>
    <cellStyle name="Normal 5 3" xfId="2031"/>
    <cellStyle name="Normal 5 4" xfId="2032"/>
    <cellStyle name="Normal 5 5" xfId="2033"/>
    <cellStyle name="Normal 5 6" xfId="2034"/>
    <cellStyle name="Normal 6" xfId="2035"/>
    <cellStyle name="Normal 6 2" xfId="2036"/>
    <cellStyle name="Normal 6 3" xfId="2037"/>
    <cellStyle name="Normal 7" xfId="2038"/>
    <cellStyle name="Normal 7 2" xfId="2039"/>
    <cellStyle name="Normal 8" xfId="2040"/>
    <cellStyle name="Normal 8 2" xfId="2041"/>
    <cellStyle name="Normal 9" xfId="2042"/>
    <cellStyle name="Normal 9 2" xfId="2043"/>
    <cellStyle name="Normal_106 03022009 Tab. D.1.2 IV trim 08 agg ausl 6 pa" xfId="2044"/>
    <cellStyle name="Normale" xfId="0" builtinId="0"/>
    <cellStyle name="Normale 10" xfId="2045"/>
    <cellStyle name="Normale 10 10" xfId="2046"/>
    <cellStyle name="Normale 10 2" xfId="2047"/>
    <cellStyle name="Normale 10 2 2" xfId="2048"/>
    <cellStyle name="Normale 10 2 2 2" xfId="2049"/>
    <cellStyle name="Normale 10 2 2 2 2" xfId="2050"/>
    <cellStyle name="Normale 10 2 2 3" xfId="2051"/>
    <cellStyle name="Normale 10 2 3" xfId="2052"/>
    <cellStyle name="Normale 10 2 3 2" xfId="2053"/>
    <cellStyle name="Normale 10 2 4" xfId="2054"/>
    <cellStyle name="Normale 10 3" xfId="2055"/>
    <cellStyle name="Normale 10 3 2" xfId="2056"/>
    <cellStyle name="Normale 10 3 2 2" xfId="2057"/>
    <cellStyle name="Normale 10 3 3" xfId="2058"/>
    <cellStyle name="Normale 10 4" xfId="2059"/>
    <cellStyle name="Normale 10 4 2" xfId="2060"/>
    <cellStyle name="Normale 10 5" xfId="2061"/>
    <cellStyle name="Normale 10 6" xfId="2062"/>
    <cellStyle name="Normale 10 7" xfId="2063"/>
    <cellStyle name="Normale 10 8" xfId="2064"/>
    <cellStyle name="Normale 10 9" xfId="2065"/>
    <cellStyle name="Normale 11" xfId="2066"/>
    <cellStyle name="Normale 11 2" xfId="2067"/>
    <cellStyle name="Normale 11 3" xfId="2068"/>
    <cellStyle name="Normale 11 3 2" xfId="2069"/>
    <cellStyle name="Normale 11 3 3" xfId="2070"/>
    <cellStyle name="Normale 11 4" xfId="2071"/>
    <cellStyle name="Normale 11 5" xfId="2072"/>
    <cellStyle name="Normale 11 6" xfId="2073"/>
    <cellStyle name="Normale 12" xfId="2074"/>
    <cellStyle name="Normale 12 10" xfId="2075"/>
    <cellStyle name="Normale 12 11" xfId="2076"/>
    <cellStyle name="Normale 12 12" xfId="2077"/>
    <cellStyle name="Normale 12 13" xfId="2078"/>
    <cellStyle name="Normale 12 14" xfId="2079"/>
    <cellStyle name="Normale 12 15" xfId="2080"/>
    <cellStyle name="Normale 12 16" xfId="2081"/>
    <cellStyle name="Normale 12 17" xfId="2082"/>
    <cellStyle name="Normale 12 18" xfId="2083"/>
    <cellStyle name="Normale 12 19" xfId="2084"/>
    <cellStyle name="Normale 12 2" xfId="2085"/>
    <cellStyle name="Normale 12 3" xfId="2086"/>
    <cellStyle name="Normale 12 4" xfId="2087"/>
    <cellStyle name="Normale 12 5" xfId="2088"/>
    <cellStyle name="Normale 12 6" xfId="2089"/>
    <cellStyle name="Normale 12 7" xfId="2090"/>
    <cellStyle name="Normale 12 8" xfId="2091"/>
    <cellStyle name="Normale 12 9" xfId="2092"/>
    <cellStyle name="Normale 13" xfId="2093"/>
    <cellStyle name="Normale 13 2" xfId="2094"/>
    <cellStyle name="Normale 13 2 2" xfId="2095"/>
    <cellStyle name="Normale 13 2 2 2" xfId="2096"/>
    <cellStyle name="Normale 13 2 3" xfId="2097"/>
    <cellStyle name="Normale 13 3" xfId="2098"/>
    <cellStyle name="Normale 13 3 2" xfId="2099"/>
    <cellStyle name="Normale 13 4" xfId="2100"/>
    <cellStyle name="Normale 14" xfId="2101"/>
    <cellStyle name="Normale 15" xfId="2102"/>
    <cellStyle name="Normale 15 2" xfId="2103"/>
    <cellStyle name="Normale 16" xfId="2104"/>
    <cellStyle name="Normale 17" xfId="2105"/>
    <cellStyle name="Normale 18" xfId="2106"/>
    <cellStyle name="Normale 18 2" xfId="2107"/>
    <cellStyle name="Normale 18 3" xfId="2108"/>
    <cellStyle name="Normale 18 4" xfId="2109"/>
    <cellStyle name="Normale 19" xfId="2110"/>
    <cellStyle name="Normale 19 2" xfId="2111"/>
    <cellStyle name="Normale 2" xfId="13"/>
    <cellStyle name="Normale 2 10" xfId="2112"/>
    <cellStyle name="Normale 2 10 2" xfId="2113"/>
    <cellStyle name="Normale 2 10 2 2" xfId="2114"/>
    <cellStyle name="Normale 2 10 3" xfId="2115"/>
    <cellStyle name="Normale 2 10 4" xfId="2116"/>
    <cellStyle name="Normale 2 11" xfId="2117"/>
    <cellStyle name="Normale 2 11 2" xfId="2118"/>
    <cellStyle name="Normale 2 11 3" xfId="2119"/>
    <cellStyle name="Normale 2 11 4" xfId="2120"/>
    <cellStyle name="Normale 2 12" xfId="2121"/>
    <cellStyle name="Normale 2 12 2" xfId="2122"/>
    <cellStyle name="Normale 2 12 3" xfId="2123"/>
    <cellStyle name="Normale 2 13" xfId="2124"/>
    <cellStyle name="Normale 2 14" xfId="2125"/>
    <cellStyle name="Normale 2 15" xfId="2126"/>
    <cellStyle name="Normale 2 16" xfId="2127"/>
    <cellStyle name="Normale 2 17" xfId="2128"/>
    <cellStyle name="Normale 2 17 2" xfId="2129"/>
    <cellStyle name="Normale 2 17 3" xfId="2130"/>
    <cellStyle name="Normale 2 18" xfId="2131"/>
    <cellStyle name="Normale 2 19" xfId="2132"/>
    <cellStyle name="Normale 2 2" xfId="2133"/>
    <cellStyle name="Normale 2 2 10" xfId="2134"/>
    <cellStyle name="Normale 2 2 11" xfId="2135"/>
    <cellStyle name="Normale 2 2 12" xfId="2136"/>
    <cellStyle name="Normale 2 2 13" xfId="2137"/>
    <cellStyle name="Normale 2 2 14" xfId="2138"/>
    <cellStyle name="Normale 2 2 15" xfId="2139"/>
    <cellStyle name="Normale 2 2 16" xfId="2140"/>
    <cellStyle name="Normale 2 2 17" xfId="2141"/>
    <cellStyle name="Normale 2 2 18" xfId="2142"/>
    <cellStyle name="Normale 2 2 19" xfId="2143"/>
    <cellStyle name="Normale 2 2 2" xfId="2144"/>
    <cellStyle name="Normale 2 2 20" xfId="2145"/>
    <cellStyle name="Normale 2 2 21" xfId="2146"/>
    <cellStyle name="Normale 2 2 22" xfId="2147"/>
    <cellStyle name="Normale 2 2 23" xfId="2148"/>
    <cellStyle name="Normale 2 2 24" xfId="2149"/>
    <cellStyle name="Normale 2 2 25" xfId="2150"/>
    <cellStyle name="Normale 2 2 26" xfId="2151"/>
    <cellStyle name="Normale 2 2 27" xfId="2152"/>
    <cellStyle name="Normale 2 2 28" xfId="2153"/>
    <cellStyle name="Normale 2 2 29" xfId="2154"/>
    <cellStyle name="Normale 2 2 3" xfId="2155"/>
    <cellStyle name="Normale 2 2 3 2" xfId="2156"/>
    <cellStyle name="Normale 2 2 3 2 2" xfId="2157"/>
    <cellStyle name="Normale 2 2 3 3" xfId="2158"/>
    <cellStyle name="Normale 2 2 30" xfId="2159"/>
    <cellStyle name="Normale 2 2 31" xfId="2160"/>
    <cellStyle name="Normale 2 2 32" xfId="2161"/>
    <cellStyle name="Normale 2 2 33" xfId="2162"/>
    <cellStyle name="Normale 2 2 34" xfId="2163"/>
    <cellStyle name="Normale 2 2 35" xfId="2164"/>
    <cellStyle name="Normale 2 2 36" xfId="2165"/>
    <cellStyle name="Normale 2 2 37" xfId="2166"/>
    <cellStyle name="Normale 2 2 38" xfId="2167"/>
    <cellStyle name="Normale 2 2 39" xfId="2168"/>
    <cellStyle name="Normale 2 2 4" xfId="2169"/>
    <cellStyle name="Normale 2 2 4 2" xfId="2170"/>
    <cellStyle name="Normale 2 2 40" xfId="2171"/>
    <cellStyle name="Normale 2 2 41" xfId="2172"/>
    <cellStyle name="Normale 2 2 42" xfId="2173"/>
    <cellStyle name="Normale 2 2 43" xfId="2174"/>
    <cellStyle name="Normale 2 2 44" xfId="2175"/>
    <cellStyle name="Normale 2 2 45" xfId="2176"/>
    <cellStyle name="Normale 2 2 46" xfId="2177"/>
    <cellStyle name="Normale 2 2 47" xfId="2178"/>
    <cellStyle name="Normale 2 2 48" xfId="2179"/>
    <cellStyle name="Normale 2 2 49" xfId="2180"/>
    <cellStyle name="Normale 2 2 5" xfId="2181"/>
    <cellStyle name="Normale 2 2 5 2" xfId="2182"/>
    <cellStyle name="Normale 2 2 5 2 2" xfId="2183"/>
    <cellStyle name="Normale 2 2 6" xfId="2184"/>
    <cellStyle name="Normale 2 2 7" xfId="2185"/>
    <cellStyle name="Normale 2 2 7 2" xfId="2186"/>
    <cellStyle name="Normale 2 2 8" xfId="2187"/>
    <cellStyle name="Normale 2 2 9" xfId="2188"/>
    <cellStyle name="Normale 2 20" xfId="2189"/>
    <cellStyle name="Normale 2 21" xfId="2190"/>
    <cellStyle name="Normale 2 22" xfId="2191"/>
    <cellStyle name="Normale 2 23" xfId="2192"/>
    <cellStyle name="Normale 2 24" xfId="2193"/>
    <cellStyle name="Normale 2 25" xfId="2194"/>
    <cellStyle name="Normale 2 25 2" xfId="2195"/>
    <cellStyle name="Normale 2 25 3" xfId="2196"/>
    <cellStyle name="Normale 2 26" xfId="2197"/>
    <cellStyle name="Normale 2 27" xfId="2198"/>
    <cellStyle name="Normale 2 28" xfId="2199"/>
    <cellStyle name="Normale 2 29" xfId="2200"/>
    <cellStyle name="Normale 2 3" xfId="2201"/>
    <cellStyle name="Normale 2 3 2" xfId="2202"/>
    <cellStyle name="Normale 2 3 3" xfId="2203"/>
    <cellStyle name="Normale 2 3 4" xfId="2204"/>
    <cellStyle name="Normale 2 3 5" xfId="2205"/>
    <cellStyle name="Normale 2 3 6" xfId="2206"/>
    <cellStyle name="Normale 2 30" xfId="2207"/>
    <cellStyle name="Normale 2 31" xfId="2208"/>
    <cellStyle name="Normale 2 32" xfId="2209"/>
    <cellStyle name="Normale 2 33" xfId="2210"/>
    <cellStyle name="Normale 2 34" xfId="2211"/>
    <cellStyle name="Normale 2 35" xfId="2212"/>
    <cellStyle name="Normale 2 36" xfId="2213"/>
    <cellStyle name="Normale 2 37" xfId="2214"/>
    <cellStyle name="Normale 2 38" xfId="2215"/>
    <cellStyle name="Normale 2 39" xfId="2216"/>
    <cellStyle name="Normale 2 4" xfId="2217"/>
    <cellStyle name="Normale 2 4 2" xfId="2218"/>
    <cellStyle name="Normale 2 4 3" xfId="2219"/>
    <cellStyle name="Normale 2 4 4" xfId="2220"/>
    <cellStyle name="Normale 2 40" xfId="2221"/>
    <cellStyle name="Normale 2 41" xfId="2222"/>
    <cellStyle name="Normale 2 42" xfId="2223"/>
    <cellStyle name="Normale 2 43" xfId="2224"/>
    <cellStyle name="Normale 2 44" xfId="2225"/>
    <cellStyle name="Normale 2 45" xfId="2226"/>
    <cellStyle name="Normale 2 46" xfId="2227"/>
    <cellStyle name="Normale 2 47" xfId="2228"/>
    <cellStyle name="Normale 2 48" xfId="2229"/>
    <cellStyle name="Normale 2 49" xfId="2230"/>
    <cellStyle name="Normale 2 5" xfId="2231"/>
    <cellStyle name="Normale 2 5 2" xfId="2232"/>
    <cellStyle name="Normale 2 5 2 2" xfId="2233"/>
    <cellStyle name="Normale 2 5 2 2 2" xfId="2234"/>
    <cellStyle name="Normale 2 5 2 3" xfId="2235"/>
    <cellStyle name="Normale 2 5 3" xfId="2236"/>
    <cellStyle name="Normale 2 5 3 2" xfId="2237"/>
    <cellStyle name="Normale 2 5 4" xfId="2238"/>
    <cellStyle name="Normale 2 50" xfId="2239"/>
    <cellStyle name="Normale 2 51" xfId="2240"/>
    <cellStyle name="Normale 2 52" xfId="2241"/>
    <cellStyle name="Normale 2 52 2" xfId="2242"/>
    <cellStyle name="Normale 2 53" xfId="2243"/>
    <cellStyle name="Normale 2 54" xfId="2244"/>
    <cellStyle name="Normale 2 55" xfId="3518"/>
    <cellStyle name="Normale 2 6" xfId="2245"/>
    <cellStyle name="Normale 2 6 2" xfId="2246"/>
    <cellStyle name="Normale 2 6 2 2" xfId="2247"/>
    <cellStyle name="Normale 2 6 3" xfId="2248"/>
    <cellStyle name="Normale 2 6 3 2" xfId="2249"/>
    <cellStyle name="Normale 2 6 3 2 2" xfId="2250"/>
    <cellStyle name="Normale 2 7" xfId="2251"/>
    <cellStyle name="Normale 2 7 2" xfId="2252"/>
    <cellStyle name="Normale 2 7 3" xfId="2253"/>
    <cellStyle name="Normale 2 8" xfId="2254"/>
    <cellStyle name="Normale 2 9" xfId="2255"/>
    <cellStyle name="Normale 2_104 23022009 Definitiva rilevazione costi del personale Ce 2007" xfId="2256"/>
    <cellStyle name="Normale 20" xfId="2257"/>
    <cellStyle name="Normale 21" xfId="2258"/>
    <cellStyle name="Normale 21 2" xfId="2259"/>
    <cellStyle name="Normale 22" xfId="2260"/>
    <cellStyle name="Normale 23" xfId="2261"/>
    <cellStyle name="Normale 23 2" xfId="2262"/>
    <cellStyle name="Normale 23 3" xfId="2263"/>
    <cellStyle name="Normale 23 4" xfId="2264"/>
    <cellStyle name="Normale 24" xfId="2265"/>
    <cellStyle name="Normale 25" xfId="2266"/>
    <cellStyle name="Normale 26" xfId="2267"/>
    <cellStyle name="Normale 27" xfId="2268"/>
    <cellStyle name="Normale 28" xfId="2269"/>
    <cellStyle name="Normale 29" xfId="2270"/>
    <cellStyle name="Normale 3" xfId="2271"/>
    <cellStyle name="Normale 3 10" xfId="2272"/>
    <cellStyle name="Normale 3 11" xfId="2273"/>
    <cellStyle name="Normale 3 12" xfId="2274"/>
    <cellStyle name="Normale 3 13" xfId="2275"/>
    <cellStyle name="Normale 3 14" xfId="2276"/>
    <cellStyle name="Normale 3 15" xfId="2277"/>
    <cellStyle name="Normale 3 16" xfId="2278"/>
    <cellStyle name="Normale 3 17" xfId="2279"/>
    <cellStyle name="Normale 3 18" xfId="2280"/>
    <cellStyle name="Normale 3 19" xfId="2281"/>
    <cellStyle name="Normale 3 2" xfId="2282"/>
    <cellStyle name="Normale 3 2 2" xfId="2283"/>
    <cellStyle name="Normale 3 2 2 2" xfId="2284"/>
    <cellStyle name="Normale 3 2 2 2 2" xfId="2285"/>
    <cellStyle name="Normale 3 2 2 2 3" xfId="2286"/>
    <cellStyle name="Normale 3 2 2 2 3 2" xfId="2287"/>
    <cellStyle name="Normale 3 2 2 2 3 3" xfId="2288"/>
    <cellStyle name="Normale 3 2 2 3" xfId="2289"/>
    <cellStyle name="Normale 3 2 2 4" xfId="2290"/>
    <cellStyle name="Normale 3 2 3" xfId="2291"/>
    <cellStyle name="Normale 3 2 3 2" xfId="2292"/>
    <cellStyle name="Normale 3 2 4" xfId="2293"/>
    <cellStyle name="Normale 3 2 5" xfId="2294"/>
    <cellStyle name="Normale 3 20" xfId="2295"/>
    <cellStyle name="Normale 3 21" xfId="2296"/>
    <cellStyle name="Normale 3 22" xfId="2297"/>
    <cellStyle name="Normale 3 23" xfId="2298"/>
    <cellStyle name="Normale 3 3" xfId="2299"/>
    <cellStyle name="Normale 3 4" xfId="2300"/>
    <cellStyle name="Normale 3 4 2" xfId="2301"/>
    <cellStyle name="Normale 3 4 2 2" xfId="2302"/>
    <cellStyle name="Normale 3 4 2 2 2" xfId="2303"/>
    <cellStyle name="Normale 3 4 2 3" xfId="2304"/>
    <cellStyle name="Normale 3 4 3" xfId="2305"/>
    <cellStyle name="Normale 3 4 3 2" xfId="2306"/>
    <cellStyle name="Normale 3 4 4" xfId="2307"/>
    <cellStyle name="Normale 3 5" xfId="2308"/>
    <cellStyle name="Normale 3 6" xfId="2309"/>
    <cellStyle name="Normale 3 7" xfId="2310"/>
    <cellStyle name="Normale 3 8" xfId="2311"/>
    <cellStyle name="Normale 3 9" xfId="2312"/>
    <cellStyle name="Normale 3_CE 000 4° trim 2011" xfId="2313"/>
    <cellStyle name="Normale 30" xfId="2314"/>
    <cellStyle name="Normale 31" xfId="2315"/>
    <cellStyle name="Normale 32" xfId="2316"/>
    <cellStyle name="Normale 33" xfId="2317"/>
    <cellStyle name="Normale 33 2" xfId="2318"/>
    <cellStyle name="Normale 34" xfId="2319"/>
    <cellStyle name="Normale 35" xfId="2320"/>
    <cellStyle name="Normale 36" xfId="2321"/>
    <cellStyle name="Normale 37" xfId="2322"/>
    <cellStyle name="Normale 38" xfId="2323"/>
    <cellStyle name="Normale 39" xfId="2324"/>
    <cellStyle name="Normale 4" xfId="2325"/>
    <cellStyle name="Normale 4 2" xfId="2326"/>
    <cellStyle name="Normale 4 2 2" xfId="2327"/>
    <cellStyle name="Normale 4 2 2 2" xfId="2328"/>
    <cellStyle name="Normale 4 2 3" xfId="2329"/>
    <cellStyle name="Normale 4 3" xfId="2330"/>
    <cellStyle name="Normale 4 3 2" xfId="2331"/>
    <cellStyle name="Normale 4 4" xfId="2332"/>
    <cellStyle name="Normale 4 5" xfId="2333"/>
    <cellStyle name="Normale 4 6" xfId="2334"/>
    <cellStyle name="Normale 4 7" xfId="2335"/>
    <cellStyle name="Normale 40" xfId="2336"/>
    <cellStyle name="Normale 41" xfId="2337"/>
    <cellStyle name="Normale 42" xfId="3510"/>
    <cellStyle name="Normale 43" xfId="3511"/>
    <cellStyle name="Normale 5" xfId="2338"/>
    <cellStyle name="Normale 5 10" xfId="2339"/>
    <cellStyle name="Normale 5 11" xfId="2340"/>
    <cellStyle name="Normale 5 12" xfId="2341"/>
    <cellStyle name="Normale 5 13" xfId="2342"/>
    <cellStyle name="Normale 5 14" xfId="2343"/>
    <cellStyle name="Normale 5 15" xfId="2344"/>
    <cellStyle name="Normale 5 16" xfId="2345"/>
    <cellStyle name="Normale 5 17" xfId="2346"/>
    <cellStyle name="Normale 5 18" xfId="2347"/>
    <cellStyle name="Normale 5 19" xfId="2348"/>
    <cellStyle name="Normale 5 2" xfId="2349"/>
    <cellStyle name="Normale 5 2 2" xfId="2350"/>
    <cellStyle name="Normale 5 2 2 2" xfId="2351"/>
    <cellStyle name="Normale 5 2 3" xfId="2352"/>
    <cellStyle name="Normale 5 20" xfId="2353"/>
    <cellStyle name="Normale 5 21" xfId="2354"/>
    <cellStyle name="Normale 5 3" xfId="2355"/>
    <cellStyle name="Normale 5 3 2" xfId="2356"/>
    <cellStyle name="Normale 5 4" xfId="2357"/>
    <cellStyle name="Normale 5 4 2" xfId="2358"/>
    <cellStyle name="Normale 5 5" xfId="2359"/>
    <cellStyle name="Normale 5 6" xfId="2360"/>
    <cellStyle name="Normale 5 7" xfId="2361"/>
    <cellStyle name="Normale 5 8" xfId="2362"/>
    <cellStyle name="Normale 5 9" xfId="2363"/>
    <cellStyle name="Normale 5_CCNL-IVC 3 trim 2010" xfId="2364"/>
    <cellStyle name="Normale 6" xfId="2365"/>
    <cellStyle name="Normale 6 10" xfId="2366"/>
    <cellStyle name="Normale 6 11" xfId="2367"/>
    <cellStyle name="Normale 6 12" xfId="2368"/>
    <cellStyle name="Normale 6 13" xfId="2369"/>
    <cellStyle name="Normale 6 14" xfId="2370"/>
    <cellStyle name="Normale 6 15" xfId="2371"/>
    <cellStyle name="Normale 6 16" xfId="2372"/>
    <cellStyle name="Normale 6 17" xfId="2373"/>
    <cellStyle name="Normale 6 18" xfId="2374"/>
    <cellStyle name="Normale 6 19" xfId="2375"/>
    <cellStyle name="Normale 6 2" xfId="2376"/>
    <cellStyle name="Normale 6 2 2" xfId="2377"/>
    <cellStyle name="Normale 6 20" xfId="2378"/>
    <cellStyle name="Normale 6 21" xfId="2379"/>
    <cellStyle name="Normale 6 3" xfId="2380"/>
    <cellStyle name="Normale 6 4" xfId="2381"/>
    <cellStyle name="Normale 6 5" xfId="2382"/>
    <cellStyle name="Normale 6 6" xfId="2383"/>
    <cellStyle name="Normale 6 7" xfId="2384"/>
    <cellStyle name="Normale 6 8" xfId="2385"/>
    <cellStyle name="Normale 6 9" xfId="2386"/>
    <cellStyle name="Normale 7" xfId="2387"/>
    <cellStyle name="Normale 7 2" xfId="2388"/>
    <cellStyle name="Normale 7 2 2" xfId="2389"/>
    <cellStyle name="Normale 7 2 2 2" xfId="2390"/>
    <cellStyle name="Normale 7 2 3" xfId="2391"/>
    <cellStyle name="Normale 7 3" xfId="2392"/>
    <cellStyle name="Normale 7 3 2" xfId="2393"/>
    <cellStyle name="Normale 7 4" xfId="2394"/>
    <cellStyle name="Normale 8" xfId="2395"/>
    <cellStyle name="Normale 8 10" xfId="2396"/>
    <cellStyle name="Normale 8 11" xfId="2397"/>
    <cellStyle name="Normale 8 12" xfId="2398"/>
    <cellStyle name="Normale 8 13" xfId="2399"/>
    <cellStyle name="Normale 8 14" xfId="2400"/>
    <cellStyle name="Normale 8 15" xfId="2401"/>
    <cellStyle name="Normale 8 16" xfId="2402"/>
    <cellStyle name="Normale 8 17" xfId="2403"/>
    <cellStyle name="Normale 8 18" xfId="2404"/>
    <cellStyle name="Normale 8 19" xfId="2405"/>
    <cellStyle name="Normale 8 2" xfId="2406"/>
    <cellStyle name="Normale 8 20" xfId="2407"/>
    <cellStyle name="Normale 8 21" xfId="2408"/>
    <cellStyle name="Normale 8 3" xfId="2409"/>
    <cellStyle name="Normale 8 4" xfId="2410"/>
    <cellStyle name="Normale 8 5" xfId="2411"/>
    <cellStyle name="Normale 8 6" xfId="2412"/>
    <cellStyle name="Normale 8 7" xfId="2413"/>
    <cellStyle name="Normale 8 8" xfId="2414"/>
    <cellStyle name="Normale 8 9" xfId="2415"/>
    <cellStyle name="Normale 9" xfId="2416"/>
    <cellStyle name="Normale 9 2" xfId="2417"/>
    <cellStyle name="Normale 9 2 2" xfId="2418"/>
    <cellStyle name="Normale 9 2 2 2" xfId="2419"/>
    <cellStyle name="Normale 9 2 2 2 2" xfId="2420"/>
    <cellStyle name="Normale 9 2 2 3" xfId="2421"/>
    <cellStyle name="Normale 9 2 3" xfId="2422"/>
    <cellStyle name="Normale 9 2 3 2" xfId="2423"/>
    <cellStyle name="Normale 9 2 4" xfId="2424"/>
    <cellStyle name="Normale 9 3" xfId="2425"/>
    <cellStyle name="Normale 9 3 2" xfId="2426"/>
    <cellStyle name="Normale 9 3 2 2" xfId="2427"/>
    <cellStyle name="Normale 9 3 3" xfId="2428"/>
    <cellStyle name="Normale 9 4" xfId="2429"/>
    <cellStyle name="Normale 9 4 2" xfId="2430"/>
    <cellStyle name="Normale 9 5" xfId="2431"/>
    <cellStyle name="Normale 9 6" xfId="2432"/>
    <cellStyle name="Normale 9 7" xfId="2433"/>
    <cellStyle name="Normale 9 8" xfId="2434"/>
    <cellStyle name="Normale_Asl 6_Raccordo MONISANIT al 31 dicembre 2007 (v. FINALE del 30.05.2008) 2" xfId="2"/>
    <cellStyle name="Normale_Nuovo_CE_protetto_2009" xfId="3512"/>
    <cellStyle name="Nota 10" xfId="2435"/>
    <cellStyle name="Nota 10 2" xfId="2436"/>
    <cellStyle name="Nota 10 3" xfId="2437"/>
    <cellStyle name="Nota 10 4" xfId="2438"/>
    <cellStyle name="Nota 10 5" xfId="2439"/>
    <cellStyle name="Nota 10 6" xfId="2440"/>
    <cellStyle name="Nota 11" xfId="2441"/>
    <cellStyle name="Nota 11 2" xfId="2442"/>
    <cellStyle name="Nota 11 3" xfId="2443"/>
    <cellStyle name="Nota 11 4" xfId="2444"/>
    <cellStyle name="Nota 11 5" xfId="2445"/>
    <cellStyle name="Nota 11 6" xfId="2446"/>
    <cellStyle name="Nota 12" xfId="2447"/>
    <cellStyle name="Nota 12 2" xfId="2448"/>
    <cellStyle name="Nota 12 3" xfId="2449"/>
    <cellStyle name="Nota 12 4" xfId="2450"/>
    <cellStyle name="Nota 12 5" xfId="2451"/>
    <cellStyle name="Nota 12 6" xfId="2452"/>
    <cellStyle name="Nota 13" xfId="2453"/>
    <cellStyle name="Nota 13 2" xfId="2454"/>
    <cellStyle name="Nota 13 3" xfId="2455"/>
    <cellStyle name="Nota 13 4" xfId="2456"/>
    <cellStyle name="Nota 13 5" xfId="2457"/>
    <cellStyle name="Nota 13 6" xfId="2458"/>
    <cellStyle name="Nota 14" xfId="2459"/>
    <cellStyle name="Nota 14 2" xfId="2460"/>
    <cellStyle name="Nota 14 3" xfId="2461"/>
    <cellStyle name="Nota 14 4" xfId="2462"/>
    <cellStyle name="Nota 14 5" xfId="2463"/>
    <cellStyle name="Nota 14 6" xfId="2464"/>
    <cellStyle name="Nota 15" xfId="2465"/>
    <cellStyle name="Nota 15 2" xfId="2466"/>
    <cellStyle name="Nota 15 3" xfId="2467"/>
    <cellStyle name="Nota 15 4" xfId="2468"/>
    <cellStyle name="Nota 15 5" xfId="2469"/>
    <cellStyle name="Nota 15 6" xfId="2470"/>
    <cellStyle name="Nota 16" xfId="2471"/>
    <cellStyle name="Nota 16 2" xfId="2472"/>
    <cellStyle name="Nota 16 3" xfId="2473"/>
    <cellStyle name="Nota 16 4" xfId="2474"/>
    <cellStyle name="Nota 16 5" xfId="2475"/>
    <cellStyle name="Nota 16 6" xfId="2476"/>
    <cellStyle name="Nota 17" xfId="2477"/>
    <cellStyle name="Nota 17 2" xfId="2478"/>
    <cellStyle name="Nota 17 3" xfId="2479"/>
    <cellStyle name="Nota 17 4" xfId="2480"/>
    <cellStyle name="Nota 17 5" xfId="2481"/>
    <cellStyle name="Nota 17 6" xfId="2482"/>
    <cellStyle name="Nota 18" xfId="2483"/>
    <cellStyle name="Nota 18 2" xfId="2484"/>
    <cellStyle name="Nota 18 3" xfId="2485"/>
    <cellStyle name="Nota 18 4" xfId="2486"/>
    <cellStyle name="Nota 18 5" xfId="2487"/>
    <cellStyle name="Nota 18 6" xfId="2488"/>
    <cellStyle name="Nota 19" xfId="2489"/>
    <cellStyle name="Nota 19 2" xfId="2490"/>
    <cellStyle name="Nota 19 3" xfId="2491"/>
    <cellStyle name="Nota 19 4" xfId="2492"/>
    <cellStyle name="Nota 19 5" xfId="2493"/>
    <cellStyle name="Nota 19 6" xfId="2494"/>
    <cellStyle name="Nota 2" xfId="2495"/>
    <cellStyle name="Nota 2 2" xfId="2496"/>
    <cellStyle name="Nota 2 2 2" xfId="2497"/>
    <cellStyle name="Nota 2 2 3" xfId="2498"/>
    <cellStyle name="Nota 2 2 4" xfId="2499"/>
    <cellStyle name="Nota 2 2 5" xfId="2500"/>
    <cellStyle name="Nota 2 2 6" xfId="2501"/>
    <cellStyle name="Nota 2 3" xfId="2502"/>
    <cellStyle name="Nota 2 3 2" xfId="2503"/>
    <cellStyle name="Nota 2 3 3" xfId="2504"/>
    <cellStyle name="Nota 2 3 4" xfId="2505"/>
    <cellStyle name="Nota 2 3 5" xfId="2506"/>
    <cellStyle name="Nota 2 3 6" xfId="2507"/>
    <cellStyle name="Nota 2 4" xfId="2508"/>
    <cellStyle name="Nota 2 5" xfId="2509"/>
    <cellStyle name="Nota 2 6" xfId="2510"/>
    <cellStyle name="Nota 2 7" xfId="2511"/>
    <cellStyle name="Nota 2 8" xfId="2512"/>
    <cellStyle name="Nota 20" xfId="2513"/>
    <cellStyle name="Nota 20 2" xfId="2514"/>
    <cellStyle name="Nota 20 3" xfId="2515"/>
    <cellStyle name="Nota 20 4" xfId="2516"/>
    <cellStyle name="Nota 20 5" xfId="2517"/>
    <cellStyle name="Nota 20 6" xfId="2518"/>
    <cellStyle name="Nota 21" xfId="2519"/>
    <cellStyle name="Nota 21 2" xfId="2520"/>
    <cellStyle name="Nota 21 3" xfId="2521"/>
    <cellStyle name="Nota 21 4" xfId="2522"/>
    <cellStyle name="Nota 21 5" xfId="2523"/>
    <cellStyle name="Nota 21 6" xfId="2524"/>
    <cellStyle name="Nota 22" xfId="2525"/>
    <cellStyle name="Nota 22 2" xfId="2526"/>
    <cellStyle name="Nota 22 3" xfId="2527"/>
    <cellStyle name="Nota 22 4" xfId="2528"/>
    <cellStyle name="Nota 22 5" xfId="2529"/>
    <cellStyle name="Nota 22 6" xfId="2530"/>
    <cellStyle name="Nota 23" xfId="2531"/>
    <cellStyle name="Nota 23 2" xfId="2532"/>
    <cellStyle name="Nota 23 3" xfId="2533"/>
    <cellStyle name="Nota 23 4" xfId="2534"/>
    <cellStyle name="Nota 23 5" xfId="2535"/>
    <cellStyle name="Nota 23 6" xfId="2536"/>
    <cellStyle name="Nota 24" xfId="2537"/>
    <cellStyle name="Nota 24 2" xfId="2538"/>
    <cellStyle name="Nota 24 3" xfId="2539"/>
    <cellStyle name="Nota 24 4" xfId="2540"/>
    <cellStyle name="Nota 24 5" xfId="2541"/>
    <cellStyle name="Nota 24 6" xfId="2542"/>
    <cellStyle name="Nota 25" xfId="2543"/>
    <cellStyle name="Nota 25 2" xfId="2544"/>
    <cellStyle name="Nota 25 3" xfId="2545"/>
    <cellStyle name="Nota 25 4" xfId="2546"/>
    <cellStyle name="Nota 25 5" xfId="2547"/>
    <cellStyle name="Nota 25 6" xfId="2548"/>
    <cellStyle name="Nota 3" xfId="2549"/>
    <cellStyle name="Nota 3 2" xfId="2550"/>
    <cellStyle name="Nota 3 2 2" xfId="2551"/>
    <cellStyle name="Nota 3 2 3" xfId="2552"/>
    <cellStyle name="Nota 3 2 4" xfId="2553"/>
    <cellStyle name="Nota 3 2 5" xfId="2554"/>
    <cellStyle name="Nota 3 2 6" xfId="2555"/>
    <cellStyle name="Nota 3 3" xfId="2556"/>
    <cellStyle name="Nota 3 4" xfId="2557"/>
    <cellStyle name="Nota 3 5" xfId="2558"/>
    <cellStyle name="Nota 3 6" xfId="2559"/>
    <cellStyle name="Nota 3 7" xfId="2560"/>
    <cellStyle name="Nota 3 8" xfId="2561"/>
    <cellStyle name="Nota 4" xfId="2562"/>
    <cellStyle name="Nota 4 2" xfId="2563"/>
    <cellStyle name="Nota 4 2 2" xfId="2564"/>
    <cellStyle name="Nota 4 2 3" xfId="2565"/>
    <cellStyle name="Nota 4 2 4" xfId="2566"/>
    <cellStyle name="Nota 4 2 5" xfId="2567"/>
    <cellStyle name="Nota 4 2 6" xfId="2568"/>
    <cellStyle name="Nota 4 3" xfId="2569"/>
    <cellStyle name="Nota 4 4" xfId="2570"/>
    <cellStyle name="Nota 4 5" xfId="2571"/>
    <cellStyle name="Nota 4 6" xfId="2572"/>
    <cellStyle name="Nota 4 7" xfId="2573"/>
    <cellStyle name="Nota 5" xfId="2574"/>
    <cellStyle name="Nota 5 2" xfId="2575"/>
    <cellStyle name="Nota 5 2 2" xfId="2576"/>
    <cellStyle name="Nota 5 2 3" xfId="2577"/>
    <cellStyle name="Nota 5 2 4" xfId="2578"/>
    <cellStyle name="Nota 5 2 5" xfId="2579"/>
    <cellStyle name="Nota 5 2 6" xfId="2580"/>
    <cellStyle name="Nota 5 3" xfId="2581"/>
    <cellStyle name="Nota 5 4" xfId="2582"/>
    <cellStyle name="Nota 5 5" xfId="2583"/>
    <cellStyle name="Nota 5 6" xfId="2584"/>
    <cellStyle name="Nota 5 7" xfId="2585"/>
    <cellStyle name="Nota 6" xfId="2586"/>
    <cellStyle name="Nota 6 2" xfId="2587"/>
    <cellStyle name="Nota 6 3" xfId="2588"/>
    <cellStyle name="Nota 6 4" xfId="2589"/>
    <cellStyle name="Nota 6 5" xfId="2590"/>
    <cellStyle name="Nota 6 6" xfId="2591"/>
    <cellStyle name="Nota 7" xfId="2592"/>
    <cellStyle name="Nota 7 2" xfId="2593"/>
    <cellStyle name="Nota 7 3" xfId="2594"/>
    <cellStyle name="Nota 7 4" xfId="2595"/>
    <cellStyle name="Nota 7 5" xfId="2596"/>
    <cellStyle name="Nota 7 6" xfId="2597"/>
    <cellStyle name="Nota 8" xfId="2598"/>
    <cellStyle name="Nota 8 2" xfId="2599"/>
    <cellStyle name="Nota 8 3" xfId="2600"/>
    <cellStyle name="Nota 8 4" xfId="2601"/>
    <cellStyle name="Nota 8 5" xfId="2602"/>
    <cellStyle name="Nota 8 6" xfId="2603"/>
    <cellStyle name="Nota 9" xfId="2604"/>
    <cellStyle name="Nota 9 2" xfId="2605"/>
    <cellStyle name="Nota 9 3" xfId="2606"/>
    <cellStyle name="Nota 9 4" xfId="2607"/>
    <cellStyle name="Nota 9 5" xfId="2608"/>
    <cellStyle name="Nota 9 6" xfId="2609"/>
    <cellStyle name="Note" xfId="2610"/>
    <cellStyle name="Note 2" xfId="2611"/>
    <cellStyle name="Note 2 2" xfId="2612"/>
    <cellStyle name="Note 2 2 2" xfId="2613"/>
    <cellStyle name="Note 2 2 2 2" xfId="2614"/>
    <cellStyle name="Note 2 2 3" xfId="2615"/>
    <cellStyle name="Note 2 3" xfId="2616"/>
    <cellStyle name="Note 2 3 2" xfId="2617"/>
    <cellStyle name="Note 2 4" xfId="2618"/>
    <cellStyle name="Note 3" xfId="2619"/>
    <cellStyle name="Note 3 10" xfId="2620"/>
    <cellStyle name="Note 3 2" xfId="2621"/>
    <cellStyle name="Note 3 2 10" xfId="2622"/>
    <cellStyle name="Note 3 2 2" xfId="2623"/>
    <cellStyle name="Note 3 2 3" xfId="2624"/>
    <cellStyle name="Note 3 2 4" xfId="2625"/>
    <cellStyle name="Note 3 2 5" xfId="2626"/>
    <cellStyle name="Note 3 2 6" xfId="2627"/>
    <cellStyle name="Note 3 2 7" xfId="2628"/>
    <cellStyle name="Note 3 2 8" xfId="2629"/>
    <cellStyle name="Note 3 2 9" xfId="2630"/>
    <cellStyle name="Note 3 3" xfId="2631"/>
    <cellStyle name="Note 3 4" xfId="2632"/>
    <cellStyle name="Note 3 5" xfId="2633"/>
    <cellStyle name="Note 3 6" xfId="2634"/>
    <cellStyle name="Note 3 7" xfId="2635"/>
    <cellStyle name="Note 3 8" xfId="2636"/>
    <cellStyle name="Note 3 9" xfId="2637"/>
    <cellStyle name="Note 4" xfId="2638"/>
    <cellStyle name="Note 5" xfId="2639"/>
    <cellStyle name="Note 6" xfId="2640"/>
    <cellStyle name="Nuovo" xfId="2641"/>
    <cellStyle name="Output 10" xfId="2642"/>
    <cellStyle name="Output 10 2" xfId="2643"/>
    <cellStyle name="Output 10 3" xfId="2644"/>
    <cellStyle name="Output 11" xfId="2645"/>
    <cellStyle name="Output 11 2" xfId="2646"/>
    <cellStyle name="Output 11 3" xfId="2647"/>
    <cellStyle name="Output 12" xfId="2648"/>
    <cellStyle name="Output 12 2" xfId="2649"/>
    <cellStyle name="Output 12 3" xfId="2650"/>
    <cellStyle name="Output 13" xfId="2651"/>
    <cellStyle name="Output 13 2" xfId="2652"/>
    <cellStyle name="Output 13 3" xfId="2653"/>
    <cellStyle name="Output 14" xfId="2654"/>
    <cellStyle name="Output 14 2" xfId="2655"/>
    <cellStyle name="Output 14 3" xfId="2656"/>
    <cellStyle name="Output 15" xfId="2657"/>
    <cellStyle name="Output 15 2" xfId="2658"/>
    <cellStyle name="Output 15 3" xfId="2659"/>
    <cellStyle name="Output 16" xfId="2660"/>
    <cellStyle name="Output 16 2" xfId="2661"/>
    <cellStyle name="Output 16 3" xfId="2662"/>
    <cellStyle name="Output 17" xfId="2663"/>
    <cellStyle name="Output 17 2" xfId="2664"/>
    <cellStyle name="Output 17 3" xfId="2665"/>
    <cellStyle name="Output 18" xfId="2666"/>
    <cellStyle name="Output 18 2" xfId="2667"/>
    <cellStyle name="Output 18 3" xfId="2668"/>
    <cellStyle name="Output 19" xfId="2669"/>
    <cellStyle name="Output 19 2" xfId="2670"/>
    <cellStyle name="Output 19 3" xfId="2671"/>
    <cellStyle name="Output 2" xfId="2672"/>
    <cellStyle name="Output 2 2" xfId="2673"/>
    <cellStyle name="Output 2 2 2" xfId="2674"/>
    <cellStyle name="Output 2 2 3" xfId="2675"/>
    <cellStyle name="Output 2 3" xfId="2676"/>
    <cellStyle name="Output 2 4" xfId="2677"/>
    <cellStyle name="Output 20" xfId="2678"/>
    <cellStyle name="Output 20 2" xfId="2679"/>
    <cellStyle name="Output 20 3" xfId="2680"/>
    <cellStyle name="Output 21" xfId="2681"/>
    <cellStyle name="Output 21 2" xfId="2682"/>
    <cellStyle name="Output 21 3" xfId="2683"/>
    <cellStyle name="Output 22" xfId="2684"/>
    <cellStyle name="Output 22 2" xfId="2685"/>
    <cellStyle name="Output 22 3" xfId="2686"/>
    <cellStyle name="Output 23" xfId="2687"/>
    <cellStyle name="Output 23 2" xfId="2688"/>
    <cellStyle name="Output 23 3" xfId="2689"/>
    <cellStyle name="Output 24" xfId="2690"/>
    <cellStyle name="Output 24 2" xfId="2691"/>
    <cellStyle name="Output 24 3" xfId="2692"/>
    <cellStyle name="Output 25" xfId="2693"/>
    <cellStyle name="Output 25 2" xfId="2694"/>
    <cellStyle name="Output 25 3" xfId="2695"/>
    <cellStyle name="Output 3" xfId="2696"/>
    <cellStyle name="Output 3 2" xfId="2697"/>
    <cellStyle name="Output 3 2 2" xfId="2698"/>
    <cellStyle name="Output 3 2 3" xfId="2699"/>
    <cellStyle name="Output 3 3" xfId="2700"/>
    <cellStyle name="Output 3 4" xfId="2701"/>
    <cellStyle name="Output 4" xfId="2702"/>
    <cellStyle name="Output 4 2" xfId="2703"/>
    <cellStyle name="Output 4 2 2" xfId="2704"/>
    <cellStyle name="Output 4 2 3" xfId="2705"/>
    <cellStyle name="Output 4 3" xfId="2706"/>
    <cellStyle name="Output 4 4" xfId="2707"/>
    <cellStyle name="Output 5" xfId="2708"/>
    <cellStyle name="Output 5 2" xfId="2709"/>
    <cellStyle name="Output 5 2 2" xfId="2710"/>
    <cellStyle name="Output 5 2 3" xfId="2711"/>
    <cellStyle name="Output 5 3" xfId="2712"/>
    <cellStyle name="Output 5 4" xfId="2713"/>
    <cellStyle name="Output 6" xfId="2714"/>
    <cellStyle name="Output 6 2" xfId="2715"/>
    <cellStyle name="Output 6 3" xfId="2716"/>
    <cellStyle name="Output 7" xfId="2717"/>
    <cellStyle name="Output 7 2" xfId="2718"/>
    <cellStyle name="Output 7 3" xfId="2719"/>
    <cellStyle name="Output 8" xfId="2720"/>
    <cellStyle name="Output 8 2" xfId="2721"/>
    <cellStyle name="Output 8 3" xfId="2722"/>
    <cellStyle name="Output 9" xfId="2723"/>
    <cellStyle name="Output 9 2" xfId="2724"/>
    <cellStyle name="Output 9 3" xfId="2725"/>
    <cellStyle name="Percent (,0)" xfId="2726"/>
    <cellStyle name="Percent (,00)" xfId="2727"/>
    <cellStyle name="Percent (,0000)" xfId="2728"/>
    <cellStyle name="Percent 2" xfId="8"/>
    <cellStyle name="Percent 2 2" xfId="2729"/>
    <cellStyle name="Percent 2 3" xfId="2730"/>
    <cellStyle name="Percent 3" xfId="7"/>
    <cellStyle name="Percent 3 2" xfId="2731"/>
    <cellStyle name="Percent 3 2 2" xfId="2732"/>
    <cellStyle name="Percent 3 2 2 2" xfId="2733"/>
    <cellStyle name="Percent 3 2 3" xfId="2734"/>
    <cellStyle name="Percent 3 3" xfId="2735"/>
    <cellStyle name="Percent 3 3 2" xfId="2736"/>
    <cellStyle name="Percent 3 4" xfId="2737"/>
    <cellStyle name="Percent 4" xfId="2738"/>
    <cellStyle name="Percent 5" xfId="2739"/>
    <cellStyle name="Percent 6" xfId="2740"/>
    <cellStyle name="Percentuale (0,00%)" xfId="2741"/>
    <cellStyle name="Percentuale 10" xfId="2742"/>
    <cellStyle name="Percentuale 10 2" xfId="2743"/>
    <cellStyle name="Percentuale 11" xfId="2744"/>
    <cellStyle name="Percentuale 12" xfId="2745"/>
    <cellStyle name="Percentuale 13" xfId="2746"/>
    <cellStyle name="Percentuale 14" xfId="2747"/>
    <cellStyle name="Percentuale 15" xfId="2748"/>
    <cellStyle name="Percentuale 16" xfId="2749"/>
    <cellStyle name="Percentuale 17" xfId="2750"/>
    <cellStyle name="Percentuale 18" xfId="2751"/>
    <cellStyle name="Percentuale 19" xfId="2752"/>
    <cellStyle name="Percentuale 2" xfId="2753"/>
    <cellStyle name="Percentuale 2 10" xfId="2754"/>
    <cellStyle name="Percentuale 2 11" xfId="2755"/>
    <cellStyle name="Percentuale 2 12" xfId="2756"/>
    <cellStyle name="Percentuale 2 2" xfId="2757"/>
    <cellStyle name="Percentuale 2 2 2" xfId="2758"/>
    <cellStyle name="Percentuale 2 2 3" xfId="2759"/>
    <cellStyle name="Percentuale 2 2 4" xfId="2760"/>
    <cellStyle name="Percentuale 2 2 5" xfId="2761"/>
    <cellStyle name="Percentuale 2 2 6" xfId="2762"/>
    <cellStyle name="Percentuale 2 2 7" xfId="2763"/>
    <cellStyle name="Percentuale 2 2 7 2" xfId="2764"/>
    <cellStyle name="Percentuale 2 2 7 3" xfId="2765"/>
    <cellStyle name="Percentuale 2 2 8" xfId="2766"/>
    <cellStyle name="Percentuale 2 2 9" xfId="2767"/>
    <cellStyle name="Percentuale 2 3" xfId="2768"/>
    <cellStyle name="Percentuale 2 3 2" xfId="2769"/>
    <cellStyle name="Percentuale 2 3 3" xfId="2770"/>
    <cellStyle name="Percentuale 2 3 4" xfId="2771"/>
    <cellStyle name="Percentuale 2 4" xfId="2772"/>
    <cellStyle name="Percentuale 2 4 2" xfId="2773"/>
    <cellStyle name="Percentuale 2 4 3" xfId="2774"/>
    <cellStyle name="Percentuale 2 4 4" xfId="2775"/>
    <cellStyle name="Percentuale 2 5" xfId="2776"/>
    <cellStyle name="Percentuale 2 6" xfId="2777"/>
    <cellStyle name="Percentuale 2 7" xfId="2778"/>
    <cellStyle name="Percentuale 2 8" xfId="2779"/>
    <cellStyle name="Percentuale 2 8 2" xfId="2780"/>
    <cellStyle name="Percentuale 2 8 3" xfId="2781"/>
    <cellStyle name="Percentuale 2 9" xfId="2782"/>
    <cellStyle name="Percentuale 3" xfId="2783"/>
    <cellStyle name="Percentuale 3 10" xfId="2784"/>
    <cellStyle name="Percentuale 3 11" xfId="2785"/>
    <cellStyle name="Percentuale 3 12" xfId="2786"/>
    <cellStyle name="Percentuale 3 13" xfId="2787"/>
    <cellStyle name="Percentuale 3 14" xfId="2788"/>
    <cellStyle name="Percentuale 3 15" xfId="2789"/>
    <cellStyle name="Percentuale 3 16" xfId="2790"/>
    <cellStyle name="Percentuale 3 17" xfId="2791"/>
    <cellStyle name="Percentuale 3 18" xfId="2792"/>
    <cellStyle name="Percentuale 3 19" xfId="2793"/>
    <cellStyle name="Percentuale 3 2" xfId="2794"/>
    <cellStyle name="Percentuale 3 20" xfId="2795"/>
    <cellStyle name="Percentuale 3 3" xfId="2796"/>
    <cellStyle name="Percentuale 3 4" xfId="2797"/>
    <cellStyle name="Percentuale 3 5" xfId="2798"/>
    <cellStyle name="Percentuale 3 6" xfId="2799"/>
    <cellStyle name="Percentuale 3 7" xfId="2800"/>
    <cellStyle name="Percentuale 3 8" xfId="2801"/>
    <cellStyle name="Percentuale 3 9" xfId="2802"/>
    <cellStyle name="Percentuale 4" xfId="2803"/>
    <cellStyle name="Percentuale 4 2" xfId="2804"/>
    <cellStyle name="Percentuale 5" xfId="2805"/>
    <cellStyle name="Percentuale 5 2" xfId="2806"/>
    <cellStyle name="Percentuale 5 2 2" xfId="2807"/>
    <cellStyle name="Percentuale 5 2 2 2" xfId="2808"/>
    <cellStyle name="Percentuale 5 2 2 2 2" xfId="2809"/>
    <cellStyle name="Percentuale 5 2 2 3" xfId="2810"/>
    <cellStyle name="Percentuale 5 2 3" xfId="2811"/>
    <cellStyle name="Percentuale 5 2 3 2" xfId="2812"/>
    <cellStyle name="Percentuale 5 2 4" xfId="2813"/>
    <cellStyle name="Percentuale 5 3" xfId="2814"/>
    <cellStyle name="Percentuale 5 3 2" xfId="2815"/>
    <cellStyle name="Percentuale 5 3 2 2" xfId="2816"/>
    <cellStyle name="Percentuale 5 3 3" xfId="2817"/>
    <cellStyle name="Percentuale 5 4" xfId="2818"/>
    <cellStyle name="Percentuale 5 4 2" xfId="2819"/>
    <cellStyle name="Percentuale 5 5" xfId="2820"/>
    <cellStyle name="Percentuale 5 6" xfId="2821"/>
    <cellStyle name="Percentuale 6" xfId="2822"/>
    <cellStyle name="Percentuale 6 2" xfId="2823"/>
    <cellStyle name="Percentuale 6 2 2" xfId="2824"/>
    <cellStyle name="Percentuale 6 2 2 2" xfId="2825"/>
    <cellStyle name="Percentuale 6 2 3" xfId="2826"/>
    <cellStyle name="Percentuale 6 3" xfId="2827"/>
    <cellStyle name="Percentuale 6 3 2" xfId="2828"/>
    <cellStyle name="Percentuale 6 4" xfId="2829"/>
    <cellStyle name="Percentuale 7" xfId="2830"/>
    <cellStyle name="Percentuale 8" xfId="2831"/>
    <cellStyle name="Percentuale 9" xfId="2832"/>
    <cellStyle name="Ratio" xfId="2833"/>
    <cellStyle name="S7" xfId="2834"/>
    <cellStyle name="S8" xfId="2835"/>
    <cellStyle name="S9" xfId="2836"/>
    <cellStyle name="SAPBEXHLevel0" xfId="2837"/>
    <cellStyle name="SAPBEXHLevel0 2" xfId="2838"/>
    <cellStyle name="SAPBEXHLevel0 3" xfId="2839"/>
    <cellStyle name="SAPBEXHLevel0 3 10" xfId="2840"/>
    <cellStyle name="SAPBEXHLevel0 3 2" xfId="2841"/>
    <cellStyle name="SAPBEXHLevel0 3 2 10" xfId="2842"/>
    <cellStyle name="SAPBEXHLevel0 3 2 2" xfId="2843"/>
    <cellStyle name="SAPBEXHLevel0 3 2 3" xfId="2844"/>
    <cellStyle name="SAPBEXHLevel0 3 2 4" xfId="2845"/>
    <cellStyle name="SAPBEXHLevel0 3 2 5" xfId="2846"/>
    <cellStyle name="SAPBEXHLevel0 3 2 6" xfId="2847"/>
    <cellStyle name="SAPBEXHLevel0 3 2 7" xfId="2848"/>
    <cellStyle name="SAPBEXHLevel0 3 2 8" xfId="2849"/>
    <cellStyle name="SAPBEXHLevel0 3 2 9" xfId="2850"/>
    <cellStyle name="SAPBEXHLevel0 3 3" xfId="2851"/>
    <cellStyle name="SAPBEXHLevel0 3 4" xfId="2852"/>
    <cellStyle name="SAPBEXHLevel0 3 5" xfId="2853"/>
    <cellStyle name="SAPBEXHLevel0 3 6" xfId="2854"/>
    <cellStyle name="SAPBEXHLevel0 3 7" xfId="2855"/>
    <cellStyle name="SAPBEXHLevel0 3 8" xfId="2856"/>
    <cellStyle name="SAPBEXHLevel0 3 9" xfId="2857"/>
    <cellStyle name="SAPBEXHLevel0 4" xfId="2858"/>
    <cellStyle name="SAPBEXHLevel0_Accounts" xfId="2859"/>
    <cellStyle name="SAPBEXHLevel1" xfId="2860"/>
    <cellStyle name="SAPBEXHLevel1 2" xfId="2861"/>
    <cellStyle name="SAPBEXHLevel1 3" xfId="2862"/>
    <cellStyle name="SAPBEXHLevel1 3 10" xfId="2863"/>
    <cellStyle name="SAPBEXHLevel1 3 2" xfId="2864"/>
    <cellStyle name="SAPBEXHLevel1 3 2 10" xfId="2865"/>
    <cellStyle name="SAPBEXHLevel1 3 2 2" xfId="2866"/>
    <cellStyle name="SAPBEXHLevel1 3 2 3" xfId="2867"/>
    <cellStyle name="SAPBEXHLevel1 3 2 4" xfId="2868"/>
    <cellStyle name="SAPBEXHLevel1 3 2 5" xfId="2869"/>
    <cellStyle name="SAPBEXHLevel1 3 2 6" xfId="2870"/>
    <cellStyle name="SAPBEXHLevel1 3 2 7" xfId="2871"/>
    <cellStyle name="SAPBEXHLevel1 3 2 8" xfId="2872"/>
    <cellStyle name="SAPBEXHLevel1 3 2 9" xfId="2873"/>
    <cellStyle name="SAPBEXHLevel1 3 3" xfId="2874"/>
    <cellStyle name="SAPBEXHLevel1 3 4" xfId="2875"/>
    <cellStyle name="SAPBEXHLevel1 3 5" xfId="2876"/>
    <cellStyle name="SAPBEXHLevel1 3 6" xfId="2877"/>
    <cellStyle name="SAPBEXHLevel1 3 7" xfId="2878"/>
    <cellStyle name="SAPBEXHLevel1 3 8" xfId="2879"/>
    <cellStyle name="SAPBEXHLevel1 3 9" xfId="2880"/>
    <cellStyle name="SAPBEXHLevel1 4" xfId="2881"/>
    <cellStyle name="SAPBEXHLevel1_Accounts" xfId="2882"/>
    <cellStyle name="SAPBEXHLevel2" xfId="2883"/>
    <cellStyle name="SAPBEXHLevel2 2" xfId="2884"/>
    <cellStyle name="SAPBEXHLevel2 3" xfId="2885"/>
    <cellStyle name="SAPBEXHLevel2 3 10" xfId="2886"/>
    <cellStyle name="SAPBEXHLevel2 3 2" xfId="2887"/>
    <cellStyle name="SAPBEXHLevel2 3 2 10" xfId="2888"/>
    <cellStyle name="SAPBEXHLevel2 3 2 2" xfId="2889"/>
    <cellStyle name="SAPBEXHLevel2 3 2 3" xfId="2890"/>
    <cellStyle name="SAPBEXHLevel2 3 2 4" xfId="2891"/>
    <cellStyle name="SAPBEXHLevel2 3 2 5" xfId="2892"/>
    <cellStyle name="SAPBEXHLevel2 3 2 6" xfId="2893"/>
    <cellStyle name="SAPBEXHLevel2 3 2 7" xfId="2894"/>
    <cellStyle name="SAPBEXHLevel2 3 2 8" xfId="2895"/>
    <cellStyle name="SAPBEXHLevel2 3 2 9" xfId="2896"/>
    <cellStyle name="SAPBEXHLevel2 3 3" xfId="2897"/>
    <cellStyle name="SAPBEXHLevel2 3 4" xfId="2898"/>
    <cellStyle name="SAPBEXHLevel2 3 5" xfId="2899"/>
    <cellStyle name="SAPBEXHLevel2 3 6" xfId="2900"/>
    <cellStyle name="SAPBEXHLevel2 3 7" xfId="2901"/>
    <cellStyle name="SAPBEXHLevel2 3 8" xfId="2902"/>
    <cellStyle name="SAPBEXHLevel2 3 9" xfId="2903"/>
    <cellStyle name="SAPBEXHLevel2 4" xfId="2904"/>
    <cellStyle name="SAPBEXHLevel2_Accounts" xfId="2905"/>
    <cellStyle name="SAPBEXHLevel3" xfId="2906"/>
    <cellStyle name="SAPBEXHLevel3 2" xfId="2907"/>
    <cellStyle name="SAPBEXHLevel3 3" xfId="2908"/>
    <cellStyle name="SAPBEXHLevel3 3 10" xfId="2909"/>
    <cellStyle name="SAPBEXHLevel3 3 2" xfId="2910"/>
    <cellStyle name="SAPBEXHLevel3 3 2 10" xfId="2911"/>
    <cellStyle name="SAPBEXHLevel3 3 2 2" xfId="2912"/>
    <cellStyle name="SAPBEXHLevel3 3 2 3" xfId="2913"/>
    <cellStyle name="SAPBEXHLevel3 3 2 4" xfId="2914"/>
    <cellStyle name="SAPBEXHLevel3 3 2 5" xfId="2915"/>
    <cellStyle name="SAPBEXHLevel3 3 2 6" xfId="2916"/>
    <cellStyle name="SAPBEXHLevel3 3 2 7" xfId="2917"/>
    <cellStyle name="SAPBEXHLevel3 3 2 8" xfId="2918"/>
    <cellStyle name="SAPBEXHLevel3 3 2 9" xfId="2919"/>
    <cellStyle name="SAPBEXHLevel3 3 3" xfId="2920"/>
    <cellStyle name="SAPBEXHLevel3 3 4" xfId="2921"/>
    <cellStyle name="SAPBEXHLevel3 3 5" xfId="2922"/>
    <cellStyle name="SAPBEXHLevel3 3 6" xfId="2923"/>
    <cellStyle name="SAPBEXHLevel3 3 7" xfId="2924"/>
    <cellStyle name="SAPBEXHLevel3 3 8" xfId="2925"/>
    <cellStyle name="SAPBEXHLevel3 3 9" xfId="2926"/>
    <cellStyle name="SAPBEXHLevel3 4" xfId="2927"/>
    <cellStyle name="SAPBEXHLevel3_Accounts" xfId="2928"/>
    <cellStyle name="SAS FM Client calculated data cell (data entry table)" xfId="2929"/>
    <cellStyle name="SAS FM Client calculated data cell (data entry table) 2" xfId="2930"/>
    <cellStyle name="SAS FM Client calculated data cell (data entry table) 3" xfId="2931"/>
    <cellStyle name="SAS FM Client calculated data cell (data entry table) 4" xfId="2932"/>
    <cellStyle name="SAS FM Client calculated data cell (data entry table) 4 10" xfId="2933"/>
    <cellStyle name="SAS FM Client calculated data cell (data entry table) 4 2" xfId="2934"/>
    <cellStyle name="SAS FM Client calculated data cell (data entry table) 4 2 10" xfId="2935"/>
    <cellStyle name="SAS FM Client calculated data cell (data entry table) 4 2 2" xfId="2936"/>
    <cellStyle name="SAS FM Client calculated data cell (data entry table) 4 2 3" xfId="2937"/>
    <cellStyle name="SAS FM Client calculated data cell (data entry table) 4 2 4" xfId="2938"/>
    <cellStyle name="SAS FM Client calculated data cell (data entry table) 4 2 5" xfId="2939"/>
    <cellStyle name="SAS FM Client calculated data cell (data entry table) 4 2 6" xfId="2940"/>
    <cellStyle name="SAS FM Client calculated data cell (data entry table) 4 2 7" xfId="2941"/>
    <cellStyle name="SAS FM Client calculated data cell (data entry table) 4 2 8" xfId="2942"/>
    <cellStyle name="SAS FM Client calculated data cell (data entry table) 4 2 9" xfId="2943"/>
    <cellStyle name="SAS FM Client calculated data cell (data entry table) 4 3" xfId="2944"/>
    <cellStyle name="SAS FM Client calculated data cell (data entry table) 4 4" xfId="2945"/>
    <cellStyle name="SAS FM Client calculated data cell (data entry table) 4 5" xfId="2946"/>
    <cellStyle name="SAS FM Client calculated data cell (data entry table) 4 6" xfId="2947"/>
    <cellStyle name="SAS FM Client calculated data cell (data entry table) 4 7" xfId="2948"/>
    <cellStyle name="SAS FM Client calculated data cell (data entry table) 4 8" xfId="2949"/>
    <cellStyle name="SAS FM Client calculated data cell (data entry table) 4 9" xfId="2950"/>
    <cellStyle name="SAS FM Client calculated data cell (data entry table) 5" xfId="2951"/>
    <cellStyle name="SAS FM Client calculated data cell (data entry table) 6" xfId="2952"/>
    <cellStyle name="SAS FM Client calculated data cell (data entry table)_Accounts" xfId="2953"/>
    <cellStyle name="SAS FM Client calculated data cell (read only table)" xfId="2954"/>
    <cellStyle name="SAS FM Client calculated data cell (read only table) 2" xfId="2955"/>
    <cellStyle name="SAS FM Client calculated data cell (read only table) 3" xfId="2956"/>
    <cellStyle name="SAS FM Client calculated data cell (read only table) 4" xfId="2957"/>
    <cellStyle name="SAS FM Client calculated data cell (read only table) 4 10" xfId="2958"/>
    <cellStyle name="SAS FM Client calculated data cell (read only table) 4 2" xfId="2959"/>
    <cellStyle name="SAS FM Client calculated data cell (read only table) 4 2 10" xfId="2960"/>
    <cellStyle name="SAS FM Client calculated data cell (read only table) 4 2 2" xfId="2961"/>
    <cellStyle name="SAS FM Client calculated data cell (read only table) 4 2 3" xfId="2962"/>
    <cellStyle name="SAS FM Client calculated data cell (read only table) 4 2 4" xfId="2963"/>
    <cellStyle name="SAS FM Client calculated data cell (read only table) 4 2 5" xfId="2964"/>
    <cellStyle name="SAS FM Client calculated data cell (read only table) 4 2 6" xfId="2965"/>
    <cellStyle name="SAS FM Client calculated data cell (read only table) 4 2 7" xfId="2966"/>
    <cellStyle name="SAS FM Client calculated data cell (read only table) 4 2 8" xfId="2967"/>
    <cellStyle name="SAS FM Client calculated data cell (read only table) 4 2 9" xfId="2968"/>
    <cellStyle name="SAS FM Client calculated data cell (read only table) 4 3" xfId="2969"/>
    <cellStyle name="SAS FM Client calculated data cell (read only table) 4 4" xfId="2970"/>
    <cellStyle name="SAS FM Client calculated data cell (read only table) 4 5" xfId="2971"/>
    <cellStyle name="SAS FM Client calculated data cell (read only table) 4 6" xfId="2972"/>
    <cellStyle name="SAS FM Client calculated data cell (read only table) 4 7" xfId="2973"/>
    <cellStyle name="SAS FM Client calculated data cell (read only table) 4 8" xfId="2974"/>
    <cellStyle name="SAS FM Client calculated data cell (read only table) 4 9" xfId="2975"/>
    <cellStyle name="SAS FM Client calculated data cell (read only table) 5" xfId="2976"/>
    <cellStyle name="SAS FM Client calculated data cell (read only table) 6" xfId="2977"/>
    <cellStyle name="SAS FM Client calculated data cell (read only table)_Accounts" xfId="2978"/>
    <cellStyle name="SAS FM Column drillable header" xfId="2979"/>
    <cellStyle name="SAS FM Column drillable header 2" xfId="2980"/>
    <cellStyle name="SAS FM Column header" xfId="2981"/>
    <cellStyle name="SAS FM Column header 2" xfId="2982"/>
    <cellStyle name="SAS FM Column header 3" xfId="2983"/>
    <cellStyle name="SAS FM Column header 4" xfId="2984"/>
    <cellStyle name="SAS FM Column header 4 10" xfId="2985"/>
    <cellStyle name="SAS FM Column header 4 2" xfId="2986"/>
    <cellStyle name="SAS FM Column header 4 2 10" xfId="2987"/>
    <cellStyle name="SAS FM Column header 4 2 2" xfId="2988"/>
    <cellStyle name="SAS FM Column header 4 2 3" xfId="2989"/>
    <cellStyle name="SAS FM Column header 4 2 4" xfId="2990"/>
    <cellStyle name="SAS FM Column header 4 2 5" xfId="2991"/>
    <cellStyle name="SAS FM Column header 4 2 6" xfId="2992"/>
    <cellStyle name="SAS FM Column header 4 2 7" xfId="2993"/>
    <cellStyle name="SAS FM Column header 4 2 8" xfId="2994"/>
    <cellStyle name="SAS FM Column header 4 2 9" xfId="2995"/>
    <cellStyle name="SAS FM Column header 4 3" xfId="2996"/>
    <cellStyle name="SAS FM Column header 4 4" xfId="2997"/>
    <cellStyle name="SAS FM Column header 4 5" xfId="2998"/>
    <cellStyle name="SAS FM Column header 4 6" xfId="2999"/>
    <cellStyle name="SAS FM Column header 4 7" xfId="3000"/>
    <cellStyle name="SAS FM Column header 4 8" xfId="3001"/>
    <cellStyle name="SAS FM Column header 4 9" xfId="3002"/>
    <cellStyle name="SAS FM Column header 5" xfId="3003"/>
    <cellStyle name="SAS FM Column header 6" xfId="3004"/>
    <cellStyle name="SAS FM Column header_Accounts" xfId="3005"/>
    <cellStyle name="SAS FM Drill path" xfId="3006"/>
    <cellStyle name="SAS FM Drill path 2" xfId="3007"/>
    <cellStyle name="SAS FM Invalid data cell" xfId="3008"/>
    <cellStyle name="SAS FM Invalid data cell 2" xfId="3009"/>
    <cellStyle name="SAS FM Invalid data cell 3" xfId="3010"/>
    <cellStyle name="SAS FM Invalid data cell 4" xfId="3011"/>
    <cellStyle name="SAS FM Invalid data cell 4 10" xfId="3012"/>
    <cellStyle name="SAS FM Invalid data cell 4 2" xfId="3013"/>
    <cellStyle name="SAS FM Invalid data cell 4 2 10" xfId="3014"/>
    <cellStyle name="SAS FM Invalid data cell 4 2 2" xfId="3015"/>
    <cellStyle name="SAS FM Invalid data cell 4 2 3" xfId="3016"/>
    <cellStyle name="SAS FM Invalid data cell 4 2 4" xfId="3017"/>
    <cellStyle name="SAS FM Invalid data cell 4 2 5" xfId="3018"/>
    <cellStyle name="SAS FM Invalid data cell 4 2 6" xfId="3019"/>
    <cellStyle name="SAS FM Invalid data cell 4 2 7" xfId="3020"/>
    <cellStyle name="SAS FM Invalid data cell 4 2 8" xfId="3021"/>
    <cellStyle name="SAS FM Invalid data cell 4 2 9" xfId="3022"/>
    <cellStyle name="SAS FM Invalid data cell 4 3" xfId="3023"/>
    <cellStyle name="SAS FM Invalid data cell 4 4" xfId="3024"/>
    <cellStyle name="SAS FM Invalid data cell 4 5" xfId="3025"/>
    <cellStyle name="SAS FM Invalid data cell 4 6" xfId="3026"/>
    <cellStyle name="SAS FM Invalid data cell 4 7" xfId="3027"/>
    <cellStyle name="SAS FM Invalid data cell 4 8" xfId="3028"/>
    <cellStyle name="SAS FM Invalid data cell 4 9" xfId="3029"/>
    <cellStyle name="SAS FM Invalid data cell 5" xfId="3030"/>
    <cellStyle name="SAS FM Invalid data cell 6" xfId="3031"/>
    <cellStyle name="SAS FM Invalid data cell_Accounts" xfId="3032"/>
    <cellStyle name="SAS FM No query data cell" xfId="3033"/>
    <cellStyle name="SAS FM No query data cell 2" xfId="3034"/>
    <cellStyle name="SAS FM Protected member data cell" xfId="3035"/>
    <cellStyle name="SAS FM Protected member data cell 2" xfId="3036"/>
    <cellStyle name="SAS FM Read-only data cell (data entry table)" xfId="3037"/>
    <cellStyle name="SAS FM Read-only data cell (data entry table) 2" xfId="3038"/>
    <cellStyle name="SAS FM Read-only data cell (data entry table) 3" xfId="3039"/>
    <cellStyle name="SAS FM Read-only data cell (data entry table) 4" xfId="3040"/>
    <cellStyle name="SAS FM Read-only data cell (data entry table) 4 10" xfId="3041"/>
    <cellStyle name="SAS FM Read-only data cell (data entry table) 4 2" xfId="3042"/>
    <cellStyle name="SAS FM Read-only data cell (data entry table) 4 2 10" xfId="3043"/>
    <cellStyle name="SAS FM Read-only data cell (data entry table) 4 2 2" xfId="3044"/>
    <cellStyle name="SAS FM Read-only data cell (data entry table) 4 2 3" xfId="3045"/>
    <cellStyle name="SAS FM Read-only data cell (data entry table) 4 2 4" xfId="3046"/>
    <cellStyle name="SAS FM Read-only data cell (data entry table) 4 2 5" xfId="3047"/>
    <cellStyle name="SAS FM Read-only data cell (data entry table) 4 2 6" xfId="3048"/>
    <cellStyle name="SAS FM Read-only data cell (data entry table) 4 2 7" xfId="3049"/>
    <cellStyle name="SAS FM Read-only data cell (data entry table) 4 2 8" xfId="3050"/>
    <cellStyle name="SAS FM Read-only data cell (data entry table) 4 2 9" xfId="3051"/>
    <cellStyle name="SAS FM Read-only data cell (data entry table) 4 3" xfId="3052"/>
    <cellStyle name="SAS FM Read-only data cell (data entry table) 4 4" xfId="3053"/>
    <cellStyle name="SAS FM Read-only data cell (data entry table) 4 5" xfId="3054"/>
    <cellStyle name="SAS FM Read-only data cell (data entry table) 4 6" xfId="3055"/>
    <cellStyle name="SAS FM Read-only data cell (data entry table) 4 7" xfId="3056"/>
    <cellStyle name="SAS FM Read-only data cell (data entry table) 4 8" xfId="3057"/>
    <cellStyle name="SAS FM Read-only data cell (data entry table) 4 9" xfId="3058"/>
    <cellStyle name="SAS FM Read-only data cell (data entry table) 5" xfId="3059"/>
    <cellStyle name="SAS FM Read-only data cell (data entry table) 6" xfId="3060"/>
    <cellStyle name="SAS FM Read-only data cell (data entry table)_Accounts" xfId="3061"/>
    <cellStyle name="SAS FM Read-only data cell (read-only table)" xfId="3062"/>
    <cellStyle name="SAS FM Read-only data cell (read-only table) 2" xfId="3063"/>
    <cellStyle name="SAS FM Read-only data cell (read-only table) 3" xfId="3064"/>
    <cellStyle name="SAS FM Read-only data cell (read-only table) 4" xfId="3065"/>
    <cellStyle name="SAS FM Read-only data cell (read-only table) 4 10" xfId="3066"/>
    <cellStyle name="SAS FM Read-only data cell (read-only table) 4 2" xfId="3067"/>
    <cellStyle name="SAS FM Read-only data cell (read-only table) 4 2 10" xfId="3068"/>
    <cellStyle name="SAS FM Read-only data cell (read-only table) 4 2 2" xfId="3069"/>
    <cellStyle name="SAS FM Read-only data cell (read-only table) 4 2 3" xfId="3070"/>
    <cellStyle name="SAS FM Read-only data cell (read-only table) 4 2 4" xfId="3071"/>
    <cellStyle name="SAS FM Read-only data cell (read-only table) 4 2 5" xfId="3072"/>
    <cellStyle name="SAS FM Read-only data cell (read-only table) 4 2 6" xfId="3073"/>
    <cellStyle name="SAS FM Read-only data cell (read-only table) 4 2 7" xfId="3074"/>
    <cellStyle name="SAS FM Read-only data cell (read-only table) 4 2 8" xfId="3075"/>
    <cellStyle name="SAS FM Read-only data cell (read-only table) 4 2 9" xfId="3076"/>
    <cellStyle name="SAS FM Read-only data cell (read-only table) 4 3" xfId="3077"/>
    <cellStyle name="SAS FM Read-only data cell (read-only table) 4 4" xfId="3078"/>
    <cellStyle name="SAS FM Read-only data cell (read-only table) 4 5" xfId="3079"/>
    <cellStyle name="SAS FM Read-only data cell (read-only table) 4 6" xfId="3080"/>
    <cellStyle name="SAS FM Read-only data cell (read-only table) 4 7" xfId="3081"/>
    <cellStyle name="SAS FM Read-only data cell (read-only table) 4 8" xfId="3082"/>
    <cellStyle name="SAS FM Read-only data cell (read-only table) 4 9" xfId="3083"/>
    <cellStyle name="SAS FM Read-only data cell (read-only table) 5" xfId="3084"/>
    <cellStyle name="SAS FM Read-only data cell (read-only table) 6" xfId="3085"/>
    <cellStyle name="SAS FM Read-only data cell (read-only table)_Accounts" xfId="3086"/>
    <cellStyle name="SAS FM Row drillable header" xfId="3087"/>
    <cellStyle name="SAS FM Row drillable header 2" xfId="3088"/>
    <cellStyle name="SAS FM Row header" xfId="3089"/>
    <cellStyle name="SAS FM Row header 2" xfId="3090"/>
    <cellStyle name="SAS FM Row header 3" xfId="3091"/>
    <cellStyle name="SAS FM Row header 4" xfId="3092"/>
    <cellStyle name="SAS FM Row header 4 10" xfId="3093"/>
    <cellStyle name="SAS FM Row header 4 2" xfId="3094"/>
    <cellStyle name="SAS FM Row header 4 2 10" xfId="3095"/>
    <cellStyle name="SAS FM Row header 4 2 2" xfId="3096"/>
    <cellStyle name="SAS FM Row header 4 2 3" xfId="3097"/>
    <cellStyle name="SAS FM Row header 4 2 4" xfId="3098"/>
    <cellStyle name="SAS FM Row header 4 2 5" xfId="3099"/>
    <cellStyle name="SAS FM Row header 4 2 6" xfId="3100"/>
    <cellStyle name="SAS FM Row header 4 2 7" xfId="3101"/>
    <cellStyle name="SAS FM Row header 4 2 8" xfId="3102"/>
    <cellStyle name="SAS FM Row header 4 2 9" xfId="3103"/>
    <cellStyle name="SAS FM Row header 4 3" xfId="3104"/>
    <cellStyle name="SAS FM Row header 4 4" xfId="3105"/>
    <cellStyle name="SAS FM Row header 4 5" xfId="3106"/>
    <cellStyle name="SAS FM Row header 4 6" xfId="3107"/>
    <cellStyle name="SAS FM Row header 4 7" xfId="3108"/>
    <cellStyle name="SAS FM Row header 4 8" xfId="3109"/>
    <cellStyle name="SAS FM Row header 4 9" xfId="3110"/>
    <cellStyle name="SAS FM Row header 5" xfId="3111"/>
    <cellStyle name="SAS FM Row header 6" xfId="3112"/>
    <cellStyle name="SAS FM Row header 7" xfId="3113"/>
    <cellStyle name="SAS FM Row header_Accounts" xfId="3114"/>
    <cellStyle name="SAS FM Slicers" xfId="3115"/>
    <cellStyle name="SAS FM Slicers 2" xfId="3116"/>
    <cellStyle name="SAS FM Slicers 3" xfId="3117"/>
    <cellStyle name="SAS FM Slicers 4" xfId="3118"/>
    <cellStyle name="SAS FM Slicers 4 10" xfId="3119"/>
    <cellStyle name="SAS FM Slicers 4 2" xfId="3120"/>
    <cellStyle name="SAS FM Slicers 4 2 10" xfId="3121"/>
    <cellStyle name="SAS FM Slicers 4 2 2" xfId="3122"/>
    <cellStyle name="SAS FM Slicers 4 2 3" xfId="3123"/>
    <cellStyle name="SAS FM Slicers 4 2 4" xfId="3124"/>
    <cellStyle name="SAS FM Slicers 4 2 5" xfId="3125"/>
    <cellStyle name="SAS FM Slicers 4 2 6" xfId="3126"/>
    <cellStyle name="SAS FM Slicers 4 2 7" xfId="3127"/>
    <cellStyle name="SAS FM Slicers 4 2 8" xfId="3128"/>
    <cellStyle name="SAS FM Slicers 4 2 9" xfId="3129"/>
    <cellStyle name="SAS FM Slicers 4 3" xfId="3130"/>
    <cellStyle name="SAS FM Slicers 4 4" xfId="3131"/>
    <cellStyle name="SAS FM Slicers 4 5" xfId="3132"/>
    <cellStyle name="SAS FM Slicers 4 6" xfId="3133"/>
    <cellStyle name="SAS FM Slicers 4 7" xfId="3134"/>
    <cellStyle name="SAS FM Slicers 4 8" xfId="3135"/>
    <cellStyle name="SAS FM Slicers 4 9" xfId="3136"/>
    <cellStyle name="SAS FM Slicers 5" xfId="3137"/>
    <cellStyle name="SAS FM Slicers_Accounts" xfId="3138"/>
    <cellStyle name="SAS FM Supplemented member data cell" xfId="3139"/>
    <cellStyle name="SAS FM Supplemented member data cell 2" xfId="3140"/>
    <cellStyle name="SAS FM Writeable data cell" xfId="3141"/>
    <cellStyle name="SAS FM Writeable data cell 2" xfId="3142"/>
    <cellStyle name="SAS FM Writeable data cell 3" xfId="3143"/>
    <cellStyle name="SAS FM Writeable data cell 4" xfId="3144"/>
    <cellStyle name="SAS FM Writeable data cell 4 10" xfId="3145"/>
    <cellStyle name="SAS FM Writeable data cell 4 2" xfId="3146"/>
    <cellStyle name="SAS FM Writeable data cell 4 2 10" xfId="3147"/>
    <cellStyle name="SAS FM Writeable data cell 4 2 2" xfId="3148"/>
    <cellStyle name="SAS FM Writeable data cell 4 2 3" xfId="3149"/>
    <cellStyle name="SAS FM Writeable data cell 4 2 4" xfId="3150"/>
    <cellStyle name="SAS FM Writeable data cell 4 2 5" xfId="3151"/>
    <cellStyle name="SAS FM Writeable data cell 4 2 6" xfId="3152"/>
    <cellStyle name="SAS FM Writeable data cell 4 2 7" xfId="3153"/>
    <cellStyle name="SAS FM Writeable data cell 4 2 8" xfId="3154"/>
    <cellStyle name="SAS FM Writeable data cell 4 2 9" xfId="3155"/>
    <cellStyle name="SAS FM Writeable data cell 4 3" xfId="3156"/>
    <cellStyle name="SAS FM Writeable data cell 4 4" xfId="3157"/>
    <cellStyle name="SAS FM Writeable data cell 4 5" xfId="3158"/>
    <cellStyle name="SAS FM Writeable data cell 4 6" xfId="3159"/>
    <cellStyle name="SAS FM Writeable data cell 4 7" xfId="3160"/>
    <cellStyle name="SAS FM Writeable data cell 4 8" xfId="3161"/>
    <cellStyle name="SAS FM Writeable data cell 4 9" xfId="3162"/>
    <cellStyle name="SAS FM Writeable data cell 5" xfId="3163"/>
    <cellStyle name="SAS FM Writeable data cell 6" xfId="3164"/>
    <cellStyle name="SAS FM Writeable data cell_Accounts" xfId="3165"/>
    <cellStyle name="Standard_Allegato n. 1 D.M. 18.05.2001, n. 279" xfId="3166"/>
    <cellStyle name="TableStyleLight1" xfId="1"/>
    <cellStyle name="TableStyleLight1 2" xfId="3167"/>
    <cellStyle name="TableStyleLight1 2 2" xfId="3519"/>
    <cellStyle name="Testo avviso 10" xfId="3168"/>
    <cellStyle name="Testo avviso 11" xfId="3169"/>
    <cellStyle name="Testo avviso 12" xfId="3170"/>
    <cellStyle name="Testo avviso 13" xfId="3171"/>
    <cellStyle name="Testo avviso 14" xfId="3172"/>
    <cellStyle name="Testo avviso 15" xfId="3173"/>
    <cellStyle name="Testo avviso 16" xfId="3174"/>
    <cellStyle name="Testo avviso 17" xfId="3175"/>
    <cellStyle name="Testo avviso 18" xfId="3176"/>
    <cellStyle name="Testo avviso 19" xfId="3177"/>
    <cellStyle name="Testo avviso 2" xfId="3178"/>
    <cellStyle name="Testo avviso 2 2" xfId="3179"/>
    <cellStyle name="Testo avviso 2 3" xfId="3180"/>
    <cellStyle name="Testo avviso 20" xfId="3181"/>
    <cellStyle name="Testo avviso 21" xfId="3182"/>
    <cellStyle name="Testo avviso 22" xfId="3183"/>
    <cellStyle name="Testo avviso 23" xfId="3184"/>
    <cellStyle name="Testo avviso 24" xfId="3185"/>
    <cellStyle name="Testo avviso 25" xfId="3186"/>
    <cellStyle name="Testo avviso 3" xfId="3187"/>
    <cellStyle name="Testo avviso 3 2" xfId="3188"/>
    <cellStyle name="Testo avviso 3 3" xfId="3189"/>
    <cellStyle name="Testo avviso 4" xfId="3190"/>
    <cellStyle name="Testo avviso 4 2" xfId="3191"/>
    <cellStyle name="Testo avviso 5" xfId="3192"/>
    <cellStyle name="Testo avviso 5 2" xfId="3193"/>
    <cellStyle name="Testo avviso 6" xfId="3194"/>
    <cellStyle name="Testo avviso 7" xfId="3195"/>
    <cellStyle name="Testo avviso 8" xfId="3196"/>
    <cellStyle name="Testo avviso 9" xfId="3197"/>
    <cellStyle name="Testo descrittivo 10" xfId="3198"/>
    <cellStyle name="Testo descrittivo 11" xfId="3199"/>
    <cellStyle name="Testo descrittivo 12" xfId="3200"/>
    <cellStyle name="Testo descrittivo 13" xfId="3201"/>
    <cellStyle name="Testo descrittivo 14" xfId="3202"/>
    <cellStyle name="Testo descrittivo 15" xfId="3203"/>
    <cellStyle name="Testo descrittivo 16" xfId="3204"/>
    <cellStyle name="Testo descrittivo 17" xfId="3205"/>
    <cellStyle name="Testo descrittivo 18" xfId="3206"/>
    <cellStyle name="Testo descrittivo 19" xfId="3207"/>
    <cellStyle name="Testo descrittivo 2" xfId="3208"/>
    <cellStyle name="Testo descrittivo 20" xfId="3209"/>
    <cellStyle name="Testo descrittivo 21" xfId="3210"/>
    <cellStyle name="Testo descrittivo 22" xfId="3211"/>
    <cellStyle name="Testo descrittivo 23" xfId="3212"/>
    <cellStyle name="Testo descrittivo 3" xfId="3213"/>
    <cellStyle name="Testo descrittivo 4" xfId="3214"/>
    <cellStyle name="Testo descrittivo 5" xfId="3215"/>
    <cellStyle name="Testo descrittivo 6" xfId="3216"/>
    <cellStyle name="Testo descrittivo 7" xfId="3217"/>
    <cellStyle name="Testo descrittivo 8" xfId="3218"/>
    <cellStyle name="Testo descrittivo 9" xfId="3219"/>
    <cellStyle name="Times 10" xfId="3220"/>
    <cellStyle name="Title" xfId="3221"/>
    <cellStyle name="Title 10" xfId="3222"/>
    <cellStyle name="Title 11" xfId="3223"/>
    <cellStyle name="Title 12" xfId="3224"/>
    <cellStyle name="Title 13" xfId="3225"/>
    <cellStyle name="Title 14" xfId="3226"/>
    <cellStyle name="Title 15" xfId="3227"/>
    <cellStyle name="Title 16" xfId="3228"/>
    <cellStyle name="Title 17" xfId="3229"/>
    <cellStyle name="Title 18" xfId="3230"/>
    <cellStyle name="Title 19" xfId="3231"/>
    <cellStyle name="Title 2" xfId="3232"/>
    <cellStyle name="Title 3" xfId="3233"/>
    <cellStyle name="Title 4" xfId="3234"/>
    <cellStyle name="Title 5" xfId="3235"/>
    <cellStyle name="Title 6" xfId="3236"/>
    <cellStyle name="Title 7" xfId="3237"/>
    <cellStyle name="Title 8" xfId="3238"/>
    <cellStyle name="Title 9" xfId="3239"/>
    <cellStyle name="Titolo 1 10" xfId="3240"/>
    <cellStyle name="Titolo 1 11" xfId="3241"/>
    <cellStyle name="Titolo 1 12" xfId="3242"/>
    <cellStyle name="Titolo 1 13" xfId="3243"/>
    <cellStyle name="Titolo 1 14" xfId="3244"/>
    <cellStyle name="Titolo 1 15" xfId="3245"/>
    <cellStyle name="Titolo 1 16" xfId="3246"/>
    <cellStyle name="Titolo 1 17" xfId="3247"/>
    <cellStyle name="Titolo 1 18" xfId="3248"/>
    <cellStyle name="Titolo 1 19" xfId="3249"/>
    <cellStyle name="Titolo 1 2" xfId="3250"/>
    <cellStyle name="Titolo 1 20" xfId="3251"/>
    <cellStyle name="Titolo 1 21" xfId="3252"/>
    <cellStyle name="Titolo 1 22" xfId="3253"/>
    <cellStyle name="Titolo 1 23" xfId="3254"/>
    <cellStyle name="Titolo 1 3" xfId="3255"/>
    <cellStyle name="Titolo 1 4" xfId="3256"/>
    <cellStyle name="Titolo 1 5" xfId="3257"/>
    <cellStyle name="Titolo 1 6" xfId="3258"/>
    <cellStyle name="Titolo 1 7" xfId="3259"/>
    <cellStyle name="Titolo 1 8" xfId="3260"/>
    <cellStyle name="Titolo 1 9" xfId="3261"/>
    <cellStyle name="Titolo 10" xfId="3262"/>
    <cellStyle name="Titolo 11" xfId="3263"/>
    <cellStyle name="Titolo 12" xfId="3264"/>
    <cellStyle name="Titolo 13" xfId="3265"/>
    <cellStyle name="Titolo 14" xfId="3266"/>
    <cellStyle name="Titolo 15" xfId="3267"/>
    <cellStyle name="Titolo 16" xfId="3268"/>
    <cellStyle name="Titolo 17" xfId="3269"/>
    <cellStyle name="Titolo 18" xfId="3270"/>
    <cellStyle name="Titolo 19" xfId="3271"/>
    <cellStyle name="Titolo 2 10" xfId="3272"/>
    <cellStyle name="Titolo 2 11" xfId="3273"/>
    <cellStyle name="Titolo 2 12" xfId="3274"/>
    <cellStyle name="Titolo 2 13" xfId="3275"/>
    <cellStyle name="Titolo 2 14" xfId="3276"/>
    <cellStyle name="Titolo 2 15" xfId="3277"/>
    <cellStyle name="Titolo 2 16" xfId="3278"/>
    <cellStyle name="Titolo 2 17" xfId="3279"/>
    <cellStyle name="Titolo 2 18" xfId="3280"/>
    <cellStyle name="Titolo 2 19" xfId="3281"/>
    <cellStyle name="Titolo 2 2" xfId="3282"/>
    <cellStyle name="Titolo 2 20" xfId="3283"/>
    <cellStyle name="Titolo 2 21" xfId="3284"/>
    <cellStyle name="Titolo 2 22" xfId="3285"/>
    <cellStyle name="Titolo 2 23" xfId="3286"/>
    <cellStyle name="Titolo 2 3" xfId="3287"/>
    <cellStyle name="Titolo 2 4" xfId="3288"/>
    <cellStyle name="Titolo 2 5" xfId="3289"/>
    <cellStyle name="Titolo 2 6" xfId="3290"/>
    <cellStyle name="Titolo 2 7" xfId="3291"/>
    <cellStyle name="Titolo 2 8" xfId="3292"/>
    <cellStyle name="Titolo 2 9" xfId="3293"/>
    <cellStyle name="Titolo 20" xfId="3294"/>
    <cellStyle name="Titolo 21" xfId="3295"/>
    <cellStyle name="Titolo 22" xfId="3296"/>
    <cellStyle name="Titolo 23" xfId="3297"/>
    <cellStyle name="Titolo 24" xfId="3298"/>
    <cellStyle name="Titolo 25" xfId="3299"/>
    <cellStyle name="Titolo 26" xfId="3300"/>
    <cellStyle name="Titolo 3 10" xfId="3301"/>
    <cellStyle name="Titolo 3 11" xfId="3302"/>
    <cellStyle name="Titolo 3 12" xfId="3303"/>
    <cellStyle name="Titolo 3 13" xfId="3304"/>
    <cellStyle name="Titolo 3 14" xfId="3305"/>
    <cellStyle name="Titolo 3 15" xfId="3306"/>
    <cellStyle name="Titolo 3 16" xfId="3307"/>
    <cellStyle name="Titolo 3 17" xfId="3308"/>
    <cellStyle name="Titolo 3 18" xfId="3309"/>
    <cellStyle name="Titolo 3 19" xfId="3310"/>
    <cellStyle name="Titolo 3 2" xfId="3311"/>
    <cellStyle name="Titolo 3 20" xfId="3312"/>
    <cellStyle name="Titolo 3 21" xfId="3313"/>
    <cellStyle name="Titolo 3 22" xfId="3314"/>
    <cellStyle name="Titolo 3 23" xfId="3315"/>
    <cellStyle name="Titolo 3 3" xfId="3316"/>
    <cellStyle name="Titolo 3 4" xfId="3317"/>
    <cellStyle name="Titolo 3 5" xfId="3318"/>
    <cellStyle name="Titolo 3 6" xfId="3319"/>
    <cellStyle name="Titolo 3 7" xfId="3320"/>
    <cellStyle name="Titolo 3 8" xfId="3321"/>
    <cellStyle name="Titolo 3 9" xfId="3322"/>
    <cellStyle name="Titolo 4 10" xfId="3323"/>
    <cellStyle name="Titolo 4 11" xfId="3324"/>
    <cellStyle name="Titolo 4 12" xfId="3325"/>
    <cellStyle name="Titolo 4 13" xfId="3326"/>
    <cellStyle name="Titolo 4 14" xfId="3327"/>
    <cellStyle name="Titolo 4 15" xfId="3328"/>
    <cellStyle name="Titolo 4 16" xfId="3329"/>
    <cellStyle name="Titolo 4 17" xfId="3330"/>
    <cellStyle name="Titolo 4 18" xfId="3331"/>
    <cellStyle name="Titolo 4 19" xfId="3332"/>
    <cellStyle name="Titolo 4 2" xfId="3333"/>
    <cellStyle name="Titolo 4 20" xfId="3334"/>
    <cellStyle name="Titolo 4 21" xfId="3335"/>
    <cellStyle name="Titolo 4 22" xfId="3336"/>
    <cellStyle name="Titolo 4 23" xfId="3337"/>
    <cellStyle name="Titolo 4 3" xfId="3338"/>
    <cellStyle name="Titolo 4 4" xfId="3339"/>
    <cellStyle name="Titolo 4 5" xfId="3340"/>
    <cellStyle name="Titolo 4 6" xfId="3341"/>
    <cellStyle name="Titolo 4 7" xfId="3342"/>
    <cellStyle name="Titolo 4 8" xfId="3343"/>
    <cellStyle name="Titolo 4 9" xfId="3344"/>
    <cellStyle name="Titolo 5" xfId="3345"/>
    <cellStyle name="Titolo 6" xfId="3346"/>
    <cellStyle name="Titolo 7" xfId="3347"/>
    <cellStyle name="Titolo 8" xfId="3348"/>
    <cellStyle name="Titolo 9" xfId="3349"/>
    <cellStyle name="Total" xfId="3350"/>
    <cellStyle name="Total 10" xfId="3351"/>
    <cellStyle name="Total 11" xfId="3352"/>
    <cellStyle name="Total 12" xfId="3353"/>
    <cellStyle name="Total 13" xfId="3354"/>
    <cellStyle name="Total 14" xfId="3355"/>
    <cellStyle name="Total 15" xfId="3356"/>
    <cellStyle name="Total 16" xfId="3357"/>
    <cellStyle name="Total 17" xfId="3358"/>
    <cellStyle name="Total 18" xfId="3359"/>
    <cellStyle name="Total 19" xfId="3360"/>
    <cellStyle name="Total 2" xfId="3361"/>
    <cellStyle name="Total 3" xfId="3362"/>
    <cellStyle name="Total 4" xfId="3363"/>
    <cellStyle name="Total 5" xfId="3364"/>
    <cellStyle name="Total 6" xfId="3365"/>
    <cellStyle name="Total 7" xfId="3366"/>
    <cellStyle name="Total 8" xfId="3367"/>
    <cellStyle name="Total 9" xfId="3368"/>
    <cellStyle name="Totale 10" xfId="3369"/>
    <cellStyle name="Totale 10 2" xfId="3370"/>
    <cellStyle name="Totale 10 3" xfId="3371"/>
    <cellStyle name="Totale 10 4" xfId="3372"/>
    <cellStyle name="Totale 11" xfId="3373"/>
    <cellStyle name="Totale 11 2" xfId="3374"/>
    <cellStyle name="Totale 11 3" xfId="3375"/>
    <cellStyle name="Totale 11 4" xfId="3376"/>
    <cellStyle name="Totale 12" xfId="3377"/>
    <cellStyle name="Totale 12 2" xfId="3378"/>
    <cellStyle name="Totale 12 3" xfId="3379"/>
    <cellStyle name="Totale 12 4" xfId="3380"/>
    <cellStyle name="Totale 13" xfId="3381"/>
    <cellStyle name="Totale 13 2" xfId="3382"/>
    <cellStyle name="Totale 13 3" xfId="3383"/>
    <cellStyle name="Totale 13 4" xfId="3384"/>
    <cellStyle name="Totale 14" xfId="3385"/>
    <cellStyle name="Totale 14 2" xfId="3386"/>
    <cellStyle name="Totale 14 3" xfId="3387"/>
    <cellStyle name="Totale 14 4" xfId="3388"/>
    <cellStyle name="Totale 15" xfId="3389"/>
    <cellStyle name="Totale 15 2" xfId="3390"/>
    <cellStyle name="Totale 15 3" xfId="3391"/>
    <cellStyle name="Totale 15 4" xfId="3392"/>
    <cellStyle name="Totale 16" xfId="3393"/>
    <cellStyle name="Totale 16 2" xfId="3394"/>
    <cellStyle name="Totale 16 3" xfId="3395"/>
    <cellStyle name="Totale 16 4" xfId="3396"/>
    <cellStyle name="Totale 17" xfId="3397"/>
    <cellStyle name="Totale 17 2" xfId="3398"/>
    <cellStyle name="Totale 17 3" xfId="3399"/>
    <cellStyle name="Totale 17 4" xfId="3400"/>
    <cellStyle name="Totale 18" xfId="3401"/>
    <cellStyle name="Totale 18 2" xfId="3402"/>
    <cellStyle name="Totale 18 3" xfId="3403"/>
    <cellStyle name="Totale 18 4" xfId="3404"/>
    <cellStyle name="Totale 19" xfId="3405"/>
    <cellStyle name="Totale 19 2" xfId="3406"/>
    <cellStyle name="Totale 19 3" xfId="3407"/>
    <cellStyle name="Totale 19 4" xfId="3408"/>
    <cellStyle name="Totale 2" xfId="3409"/>
    <cellStyle name="Totale 2 2" xfId="3410"/>
    <cellStyle name="Totale 2 3" xfId="3411"/>
    <cellStyle name="Totale 2 4" xfId="3412"/>
    <cellStyle name="Totale 20" xfId="3413"/>
    <cellStyle name="Totale 20 2" xfId="3414"/>
    <cellStyle name="Totale 20 3" xfId="3415"/>
    <cellStyle name="Totale 20 4" xfId="3416"/>
    <cellStyle name="Totale 21" xfId="3417"/>
    <cellStyle name="Totale 21 2" xfId="3418"/>
    <cellStyle name="Totale 21 3" xfId="3419"/>
    <cellStyle name="Totale 21 4" xfId="3420"/>
    <cellStyle name="Totale 22" xfId="3421"/>
    <cellStyle name="Totale 22 2" xfId="3422"/>
    <cellStyle name="Totale 22 3" xfId="3423"/>
    <cellStyle name="Totale 22 4" xfId="3424"/>
    <cellStyle name="Totale 23" xfId="3425"/>
    <cellStyle name="Totale 23 2" xfId="3426"/>
    <cellStyle name="Totale 23 3" xfId="3427"/>
    <cellStyle name="Totale 23 4" xfId="3428"/>
    <cellStyle name="Totale 3" xfId="3429"/>
    <cellStyle name="Totale 3 2" xfId="3430"/>
    <cellStyle name="Totale 3 3" xfId="3431"/>
    <cellStyle name="Totale 3 4" xfId="3432"/>
    <cellStyle name="Totale 4" xfId="3433"/>
    <cellStyle name="Totale 4 2" xfId="3434"/>
    <cellStyle name="Totale 4 3" xfId="3435"/>
    <cellStyle name="Totale 4 4" xfId="3436"/>
    <cellStyle name="Totale 5" xfId="3437"/>
    <cellStyle name="Totale 5 2" xfId="3438"/>
    <cellStyle name="Totale 5 3" xfId="3439"/>
    <cellStyle name="Totale 5 4" xfId="3440"/>
    <cellStyle name="Totale 6" xfId="3441"/>
    <cellStyle name="Totale 6 2" xfId="3442"/>
    <cellStyle name="Totale 6 3" xfId="3443"/>
    <cellStyle name="Totale 6 4" xfId="3444"/>
    <cellStyle name="Totale 7" xfId="3445"/>
    <cellStyle name="Totale 7 2" xfId="3446"/>
    <cellStyle name="Totale 7 3" xfId="3447"/>
    <cellStyle name="Totale 7 4" xfId="3448"/>
    <cellStyle name="Totale 8" xfId="3449"/>
    <cellStyle name="Totale 8 2" xfId="3450"/>
    <cellStyle name="Totale 8 3" xfId="3451"/>
    <cellStyle name="Totale 8 4" xfId="3452"/>
    <cellStyle name="Totale 9" xfId="3453"/>
    <cellStyle name="Totale 9 2" xfId="3454"/>
    <cellStyle name="Totale 9 3" xfId="3455"/>
    <cellStyle name="Totale 9 4" xfId="3456"/>
    <cellStyle name="Valore non valido 10" xfId="3457"/>
    <cellStyle name="Valore non valido 11" xfId="3458"/>
    <cellStyle name="Valore non valido 12" xfId="3459"/>
    <cellStyle name="Valore non valido 13" xfId="3460"/>
    <cellStyle name="Valore non valido 14" xfId="3461"/>
    <cellStyle name="Valore non valido 15" xfId="3462"/>
    <cellStyle name="Valore non valido 16" xfId="3463"/>
    <cellStyle name="Valore non valido 17" xfId="3464"/>
    <cellStyle name="Valore non valido 18" xfId="3465"/>
    <cellStyle name="Valore non valido 19" xfId="3466"/>
    <cellStyle name="Valore non valido 2" xfId="3467"/>
    <cellStyle name="Valore non valido 20" xfId="3468"/>
    <cellStyle name="Valore non valido 21" xfId="3469"/>
    <cellStyle name="Valore non valido 22" xfId="3470"/>
    <cellStyle name="Valore non valido 23" xfId="3471"/>
    <cellStyle name="Valore non valido 3" xfId="3472"/>
    <cellStyle name="Valore non valido 4" xfId="3473"/>
    <cellStyle name="Valore non valido 5" xfId="3474"/>
    <cellStyle name="Valore non valido 6" xfId="3475"/>
    <cellStyle name="Valore non valido 7" xfId="3476"/>
    <cellStyle name="Valore non valido 8" xfId="3477"/>
    <cellStyle name="Valore non valido 9" xfId="3478"/>
    <cellStyle name="Valore valido 10" xfId="3479"/>
    <cellStyle name="Valore valido 11" xfId="3480"/>
    <cellStyle name="Valore valido 12" xfId="3481"/>
    <cellStyle name="Valore valido 13" xfId="3482"/>
    <cellStyle name="Valore valido 14" xfId="3483"/>
    <cellStyle name="Valore valido 15" xfId="3484"/>
    <cellStyle name="Valore valido 16" xfId="3485"/>
    <cellStyle name="Valore valido 17" xfId="3486"/>
    <cellStyle name="Valore valido 18" xfId="3487"/>
    <cellStyle name="Valore valido 19" xfId="3488"/>
    <cellStyle name="Valore valido 2" xfId="3489"/>
    <cellStyle name="Valore valido 20" xfId="3490"/>
    <cellStyle name="Valore valido 21" xfId="3491"/>
    <cellStyle name="Valore valido 22" xfId="3492"/>
    <cellStyle name="Valore valido 23" xfId="3493"/>
    <cellStyle name="Valore valido 3" xfId="3494"/>
    <cellStyle name="Valore valido 4" xfId="3495"/>
    <cellStyle name="Valore valido 5" xfId="3496"/>
    <cellStyle name="Valore valido 6" xfId="3497"/>
    <cellStyle name="Valore valido 7" xfId="3498"/>
    <cellStyle name="Valore valido 8" xfId="3499"/>
    <cellStyle name="Valore valido 9" xfId="3500"/>
    <cellStyle name="Valuta (0)_ FILE PROVA" xfId="3501"/>
    <cellStyle name="Valuta [0] 2" xfId="3502"/>
    <cellStyle name="Valuta [0] 3" xfId="3503"/>
    <cellStyle name="Valuta 2" xfId="3504"/>
    <cellStyle name="Valuta 2 2" xfId="3505"/>
    <cellStyle name="Valuta 3" xfId="3506"/>
    <cellStyle name="Valuta 4" xfId="3507"/>
    <cellStyle name="Warning Text" xfId="3508"/>
    <cellStyle name="Warning Text 2" xfId="3509"/>
  </cellStyles>
  <dxfs count="0"/>
  <tableStyles count="0" defaultTableStyle="TableStyleMedium2" defaultPivotStyle="PivotStyleLight16"/>
  <colors>
    <mruColors>
      <color rgb="FF99FF33"/>
      <color rgb="FF99FF99"/>
      <color rgb="FFCCFF33"/>
      <color rgb="FF990099"/>
      <color rgb="FFFF0066"/>
      <color rgb="FFFF00FF"/>
      <color rgb="FFFF3399"/>
      <color rgb="FFFFCC99"/>
      <color rgb="FFCC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28575</xdr:rowOff>
    </xdr:from>
    <xdr:to>
      <xdr:col>4</xdr:col>
      <xdr:colOff>371475</xdr:colOff>
      <xdr:row>2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62700" y="6286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2</xdr:row>
      <xdr:rowOff>19050</xdr:rowOff>
    </xdr:from>
    <xdr:to>
      <xdr:col>5</xdr:col>
      <xdr:colOff>400050</xdr:colOff>
      <xdr:row>2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96125" y="6191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Administrator/Documenti/Andrea%20Cammareri/Previsionale%202010/LAVORO/2008/NA%202/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LAVORO/2008/NA%202/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3&#176;%20CE%202009%20Dati%20Aziende/LAVORO/2008/NA%202/NA%202%20%20I%20TRIM.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Users/amaggiolini/Desktop/ART%2079/Mappatura%20personale%20da%20coop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ETTI%20e%20TARIFFE/BASI%20DATI%20FLUSSI/RS79_999_DATABASE_EMUR_2012/EMUR%20PS/RS79_999_06_Reportistica_Emur_PS_2012_v2.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TTI%20e%20TARIFFE\BASI%20DATI%20FLUSSI\RS79_999_DATABASE_EMUR_2012\EMUR%20PS\RS79_999_06_Reportistica_Emur_PS_2012_v2.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.adduce/Impostazioni%20locali/Temporary%20Internet%20Files/OLK79/050711%20previsione%20quadro%20tendenziale%202806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gela.adduce\Impostazioni%20locali\Temporary%20Internet%20Files\OLK79\050711%20previsione%20quadro%20tendenziale%202806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1_RS_Analisi_2&#176;2012.v.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BILANCIO%20SANITA/Rating%20AZIENDE_v2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ting%20BILANCIO%20SANITA\Rating%20AZIENDE_v2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00%20-%20Progetti/Abruzzo/PIANI%20INDUSTRIALI/05_Modello/Modellino_new%20(version%201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4/NEGOZIAZIONE%202014/Negoziazione%202014_v.30_DEF_modificato%20MC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2014\NEGOZIAZIONE%202014\Negoziazione%202014_v.30_DEF_modificato%20MC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Utente/Documenti/PAOLO/IRCCS%20BONINO%20PULEJO/TABELLA%20D1.2/2009/OLD/STAMPATO%20TabellaD12%203&#176;%20trim.%202009_CON%20ESCLUSION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-REPARTO-Maggiori64anni/MOTORE-REGIONE-Riepilogo-STAT_MOB-PASS-MDC-2001-Magg64an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Documents%20and%20Settings/aottaviani/Local%20Settings/Temporary%20Internet%20Files/OLK23C/A/MODEL_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CF/LOROD/PERSONAL/VUOTO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CF\LOROD\PERSONAL\VUOTO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0_CE_RS_analisiScostamenti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lia_analisi_scostamenti/2011/4&#176;2011/Risposte%20Aziende%20CE%20Consuntivo%202010%20v.02/927/Prospetti%20di%20verifica%20CONSUNTIVO%202010(1)%20CON%20LA%20CORREZIONE%20DEL%20SUES%2011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CE%20CONSUNTIVO%202011/Risposte%20Aziende/208/Prospetti%20di%20verifica%20CONSUNTIVO%20201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CE%20CONSUNTIVO%202011\Risposte%20Aziende\208\Prospetti%20di%20verifica%20CONSUNTIVO%2020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Negoziazione/Documents%20and%20Settings/antonello/Impostazioni%20locali/Temporary%20Internet%20Files/Content.IE5/K30VDBHN/Downloads/4%20-%20NEW_2008_TabellaD12_Vers.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Impostazioni%20locali/Temp/wz3fa5/Allegati/Piani%20Operativi/Piano%20Operativo%20Regionale/Materiale_20101004/02_Farmaceutica%20HP3%20v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Impostazioni%20locali\Temp\wz3fa5\Allegati\Piani%20Operativi\Piano%20Operativo%20Regionale\Materiale_20101004\02_Farmaceutica%20HP3%20v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rbera/Desktop/IV%202010/SPECIFICA%20VOCE%20RICAVO/Users/cbarbera/Desktop/I%20TRIMESTRE%202010/I%20TRIMESTRE%202010/DOCUME~1/pc/IMPOST~1/Temp/Rar$DI00.328/Documenti/Bilancio/MIN%20SAL%202006/analisi%20CE%202006/LA_analisi_2003%20v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Documenti/Bilancio/MIN%20SAL%202006/analisi%20CE%202006/LA_analisi_2003%20v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hermes.morgavi/Documenti/modello%20previsione/Previsioni%20ufficiali/RPP%202006/050930%20previsione%20quadro%20programmatico%20190905%20-%20versione%20B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hermes.morgavi\Documenti\modello%20previsione\Previsioni%20ufficiali\RPP%202006\050930%20previsione%20quadro%20programmatico%20190905%20-%20versione%20B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morgavi/Documenti/modello%20previsione/Previsioni%20ufficiali/Dpef%202005-2008/040803%20previsione%20quadro%20programmatico%2027%2007%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morgavi\Documenti\modello%20previsione\Previsioni%20ufficiali\Dpef%202005-2008\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/>
      <sheetData sheetId="4">
        <row r="8">
          <cell r="C8">
            <v>1500000000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30">
          <cell r="C30">
            <v>0</v>
          </cell>
        </row>
      </sheetData>
      <sheetData sheetId="1">
        <row r="30">
          <cell r="C30">
            <v>0</v>
          </cell>
        </row>
      </sheetData>
      <sheetData sheetId="2"/>
      <sheetData sheetId="3"/>
      <sheetData sheetId="4"/>
      <sheetData sheetId="5" refreshError="1">
        <row r="8">
          <cell r="C8">
            <v>1500000000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30">
          <cell r="C30">
            <v>0</v>
          </cell>
        </row>
      </sheetData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30">
          <cell r="C30">
            <v>0</v>
          </cell>
        </row>
      </sheetData>
      <sheetData sheetId="1">
        <row r="30">
          <cell r="C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app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parametri pro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">
          <cell r="A4">
            <v>201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C2" t="str">
            <v>CODICE</v>
          </cell>
        </row>
      </sheetData>
      <sheetData sheetId="55">
        <row r="2">
          <cell r="C2" t="str">
            <v>CODICE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/>
      <sheetData sheetId="59">
        <row r="5">
          <cell r="B5">
            <v>4565677.4227499999</v>
          </cell>
        </row>
      </sheetData>
      <sheetData sheetId="60">
        <row r="2">
          <cell r="C2" t="str">
            <v>CODICE</v>
          </cell>
        </row>
      </sheetData>
      <sheetData sheetId="61">
        <row r="7">
          <cell r="L7">
            <v>4.3999999999999997E-2</v>
          </cell>
        </row>
      </sheetData>
      <sheetData sheetId="62" refreshError="1"/>
      <sheetData sheetId="63">
        <row r="7">
          <cell r="L7">
            <v>4.3999999999999997E-2</v>
          </cell>
        </row>
      </sheetData>
      <sheetData sheetId="64">
        <row r="7">
          <cell r="L7">
            <v>4.3999999999999997E-2</v>
          </cell>
        </row>
      </sheetData>
      <sheetData sheetId="65">
        <row r="7">
          <cell r="L7">
            <v>4.3999999999999997E-2</v>
          </cell>
        </row>
      </sheetData>
      <sheetData sheetId="66">
        <row r="7">
          <cell r="L7">
            <v>4.3999999999999997E-2</v>
          </cell>
        </row>
      </sheetData>
      <sheetData sheetId="67">
        <row r="7">
          <cell r="L7">
            <v>4.3999999999999997E-2</v>
          </cell>
        </row>
      </sheetData>
      <sheetData sheetId="68">
        <row r="7">
          <cell r="L7">
            <v>4.3999999999999997E-2</v>
          </cell>
        </row>
      </sheetData>
      <sheetData sheetId="69">
        <row r="7">
          <cell r="L7">
            <v>4.3999999999999997E-2</v>
          </cell>
        </row>
      </sheetData>
      <sheetData sheetId="70"/>
      <sheetData sheetId="71"/>
      <sheetData sheetId="72">
        <row r="13">
          <cell r="C13">
            <v>0.42499999999999999</v>
          </cell>
        </row>
      </sheetData>
      <sheetData sheetId="73">
        <row r="13">
          <cell r="C13">
            <v>0.42499999999999999</v>
          </cell>
        </row>
      </sheetData>
      <sheetData sheetId="74">
        <row r="13">
          <cell r="C13">
            <v>0.42499999999999999</v>
          </cell>
        </row>
      </sheetData>
      <sheetData sheetId="75">
        <row r="13">
          <cell r="C13">
            <v>0.42499999999999999</v>
          </cell>
        </row>
      </sheetData>
      <sheetData sheetId="76">
        <row r="13">
          <cell r="C13">
            <v>0.42499999999999999</v>
          </cell>
        </row>
      </sheetData>
      <sheetData sheetId="77"/>
      <sheetData sheetId="78"/>
      <sheetData sheetId="79"/>
      <sheetData sheetId="80">
        <row r="7">
          <cell r="L7">
            <v>4.3999999999999997E-2</v>
          </cell>
        </row>
      </sheetData>
      <sheetData sheetId="81">
        <row r="4">
          <cell r="A4">
            <v>201</v>
          </cell>
        </row>
      </sheetData>
      <sheetData sheetId="82"/>
      <sheetData sheetId="83">
        <row r="4">
          <cell r="A4">
            <v>201</v>
          </cell>
        </row>
      </sheetData>
      <sheetData sheetId="84">
        <row r="4">
          <cell r="A4">
            <v>201</v>
          </cell>
        </row>
      </sheetData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>
        <row r="4">
          <cell r="A4">
            <v>201</v>
          </cell>
        </row>
      </sheetData>
      <sheetData sheetId="122">
        <row r="2">
          <cell r="C2" t="str">
            <v>CODICE</v>
          </cell>
        </row>
      </sheetData>
      <sheetData sheetId="123">
        <row r="3">
          <cell r="I3">
            <v>153</v>
          </cell>
        </row>
      </sheetData>
      <sheetData sheetId="124">
        <row r="5">
          <cell r="B5">
            <v>4565677.4227499999</v>
          </cell>
        </row>
      </sheetData>
      <sheetData sheetId="125"/>
      <sheetData sheetId="126">
        <row r="7">
          <cell r="L7">
            <v>4.3999999999999997E-2</v>
          </cell>
        </row>
      </sheetData>
      <sheetData sheetId="127">
        <row r="7">
          <cell r="L7">
            <v>4.3999999999999997E-2</v>
          </cell>
        </row>
      </sheetData>
      <sheetData sheetId="128">
        <row r="8">
          <cell r="C8">
            <v>1500000000</v>
          </cell>
        </row>
      </sheetData>
      <sheetData sheetId="129">
        <row r="21">
          <cell r="I21" t="str">
            <v>160-101</v>
          </cell>
        </row>
      </sheetData>
      <sheetData sheetId="130">
        <row r="2">
          <cell r="C2" t="str">
            <v>CODICE</v>
          </cell>
        </row>
      </sheetData>
      <sheetData sheetId="131">
        <row r="21">
          <cell r="I21" t="str">
            <v>160-101</v>
          </cell>
        </row>
      </sheetData>
      <sheetData sheetId="132">
        <row r="21">
          <cell r="I21" t="str">
            <v>160-101</v>
          </cell>
        </row>
      </sheetData>
      <sheetData sheetId="133">
        <row r="7">
          <cell r="L7">
            <v>4.3999999999999997E-2</v>
          </cell>
        </row>
      </sheetData>
      <sheetData sheetId="134">
        <row r="13">
          <cell r="C13">
            <v>0.42499999999999999</v>
          </cell>
        </row>
      </sheetData>
      <sheetData sheetId="135">
        <row r="7">
          <cell r="L7">
            <v>4.3999999999999997E-2</v>
          </cell>
        </row>
      </sheetData>
      <sheetData sheetId="136"/>
      <sheetData sheetId="137">
        <row r="2">
          <cell r="C2" t="str">
            <v>CODICE</v>
          </cell>
        </row>
      </sheetData>
      <sheetData sheetId="138"/>
      <sheetData sheetId="139">
        <row r="7">
          <cell r="L7">
            <v>4.3999999999999997E-2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>
        <row r="2">
          <cell r="C2" t="str">
            <v>CODICE</v>
          </cell>
        </row>
      </sheetData>
      <sheetData sheetId="155"/>
      <sheetData sheetId="156" refreshError="1"/>
      <sheetData sheetId="157"/>
      <sheetData sheetId="158"/>
      <sheetData sheetId="159"/>
      <sheetData sheetId="160"/>
      <sheetData sheetId="161" refreshError="1"/>
      <sheetData sheetId="162"/>
      <sheetData sheetId="163">
        <row r="7">
          <cell r="L7">
            <v>4.3999999999999997E-2</v>
          </cell>
        </row>
      </sheetData>
      <sheetData sheetId="164"/>
      <sheetData sheetId="165"/>
      <sheetData sheetId="166">
        <row r="7">
          <cell r="L7">
            <v>4.3999999999999997E-2</v>
          </cell>
        </row>
      </sheetData>
      <sheetData sheetId="167"/>
      <sheetData sheetId="168"/>
      <sheetData sheetId="169"/>
      <sheetData sheetId="170"/>
      <sheetData sheetId="171"/>
      <sheetData sheetId="172"/>
      <sheetData sheetId="173"/>
      <sheetData sheetId="174">
        <row r="13">
          <cell r="C13">
            <v>0.42499999999999999</v>
          </cell>
        </row>
      </sheetData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4">
          <cell r="A4">
            <v>201</v>
          </cell>
        </row>
      </sheetData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/>
      <sheetData sheetId="583">
        <row r="2">
          <cell r="C2" t="str">
            <v>CODICE</v>
          </cell>
        </row>
      </sheetData>
      <sheetData sheetId="584">
        <row r="4">
          <cell r="E4">
            <v>292575000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/>
      <sheetData sheetId="588">
        <row r="4">
          <cell r="E4">
            <v>292575000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/>
      <sheetData sheetId="592">
        <row r="4">
          <cell r="E4">
            <v>292575000</v>
          </cell>
        </row>
      </sheetData>
      <sheetData sheetId="593">
        <row r="4">
          <cell r="E4">
            <v>292575000</v>
          </cell>
        </row>
      </sheetData>
      <sheetData sheetId="594"/>
      <sheetData sheetId="595"/>
      <sheetData sheetId="596">
        <row r="12">
          <cell r="J12">
            <v>3092</v>
          </cell>
        </row>
      </sheetData>
      <sheetData sheetId="597">
        <row r="12">
          <cell r="J12">
            <v>3092</v>
          </cell>
        </row>
      </sheetData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>
        <row r="16">
          <cell r="I16">
            <v>4.3856996891980859E-2</v>
          </cell>
        </row>
      </sheetData>
      <sheetData sheetId="656"/>
      <sheetData sheetId="657"/>
      <sheetData sheetId="658"/>
      <sheetData sheetId="659" refreshError="1"/>
      <sheetData sheetId="660">
        <row r="16">
          <cell r="I16">
            <v>4.3856996891980859E-2</v>
          </cell>
        </row>
      </sheetData>
      <sheetData sheetId="661"/>
      <sheetData sheetId="662"/>
      <sheetData sheetId="663" refreshError="1"/>
      <sheetData sheetId="664">
        <row r="16">
          <cell r="I16">
            <v>4.3856996891980859E-2</v>
          </cell>
        </row>
      </sheetData>
      <sheetData sheetId="665" refreshError="1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>
        <row r="3">
          <cell r="I3">
            <v>153</v>
          </cell>
        </row>
      </sheetData>
      <sheetData sheetId="675"/>
      <sheetData sheetId="676"/>
      <sheetData sheetId="677"/>
      <sheetData sheetId="678">
        <row r="3">
          <cell r="I3">
            <v>153</v>
          </cell>
        </row>
      </sheetData>
      <sheetData sheetId="679">
        <row r="3">
          <cell r="I3">
            <v>153</v>
          </cell>
        </row>
      </sheetData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</sheetNames>
    <sheetDataSet>
      <sheetData sheetId="0">
        <row r="2">
          <cell r="C2" t="str">
            <v>CODICE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</sheetNames>
    <sheetDataSet>
      <sheetData sheetId="0">
        <row r="2">
          <cell r="C2" t="str">
            <v>CODICE</v>
          </cell>
        </row>
      </sheetData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</sheetNames>
    <sheetDataSet>
      <sheetData sheetId="0">
        <row r="2">
          <cell r="C2" t="str">
            <v>CODICE</v>
          </cell>
        </row>
      </sheetData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667"/>
  <sheetViews>
    <sheetView tabSelected="1" topLeftCell="B85" zoomScale="85" zoomScaleNormal="85" zoomScaleSheetLayoutView="100" workbookViewId="0">
      <selection activeCell="D3" sqref="D3"/>
    </sheetView>
  </sheetViews>
  <sheetFormatPr defaultRowHeight="12.75"/>
  <cols>
    <col min="1" max="1" width="12.140625" style="109" hidden="1" customWidth="1"/>
    <col min="2" max="2" width="5.42578125" style="110" bestFit="1" customWidth="1"/>
    <col min="3" max="3" width="9.140625" style="109"/>
    <col min="4" max="4" width="75.28515625" style="109" bestFit="1" customWidth="1"/>
    <col min="5" max="5" width="10.5703125" style="109" customWidth="1"/>
    <col min="6" max="6" width="12.5703125" style="109" bestFit="1" customWidth="1"/>
    <col min="7" max="9" width="16.7109375" style="137" customWidth="1"/>
    <col min="10" max="10" width="16.7109375" style="109" customWidth="1"/>
    <col min="11" max="11" width="2.85546875" style="109" customWidth="1"/>
    <col min="12" max="16384" width="9.140625" style="109"/>
  </cols>
  <sheetData>
    <row r="1" spans="1:11" ht="13.5" thickBot="1">
      <c r="C1" s="110"/>
      <c r="D1" s="111" t="s">
        <v>1192</v>
      </c>
      <c r="E1" s="112" t="s">
        <v>1193</v>
      </c>
      <c r="F1" s="110"/>
      <c r="G1" s="113"/>
      <c r="H1" s="113"/>
      <c r="I1" s="113"/>
      <c r="J1" s="114"/>
      <c r="K1" s="110"/>
    </row>
    <row r="2" spans="1:11" ht="33.75">
      <c r="C2" s="110"/>
      <c r="D2" s="115"/>
      <c r="E2" s="116" t="s">
        <v>1194</v>
      </c>
      <c r="F2" s="116" t="s">
        <v>1195</v>
      </c>
      <c r="G2" s="117"/>
      <c r="H2" s="117"/>
      <c r="I2" s="117"/>
      <c r="J2" s="114"/>
      <c r="K2" s="110"/>
    </row>
    <row r="3" spans="1:11" ht="22.5">
      <c r="A3" s="118" t="s">
        <v>1196</v>
      </c>
      <c r="B3" s="119" t="s">
        <v>577</v>
      </c>
      <c r="C3" s="120" t="s">
        <v>578</v>
      </c>
      <c r="D3" s="121" t="s">
        <v>1197</v>
      </c>
      <c r="E3" s="110"/>
      <c r="F3" s="122"/>
      <c r="G3" s="109"/>
      <c r="H3" s="109"/>
      <c r="I3" s="109"/>
      <c r="J3" s="123"/>
      <c r="K3" s="110"/>
    </row>
    <row r="4" spans="1:11" ht="30" customHeight="1">
      <c r="A4" s="118"/>
      <c r="B4" s="119"/>
      <c r="C4" s="120"/>
      <c r="D4" s="121"/>
      <c r="E4" s="110"/>
      <c r="F4" s="122"/>
      <c r="G4" s="138" t="s">
        <v>1186</v>
      </c>
      <c r="H4" s="138" t="s">
        <v>1191</v>
      </c>
      <c r="I4" s="138" t="s">
        <v>1185</v>
      </c>
      <c r="J4" s="123"/>
      <c r="K4" s="110"/>
    </row>
    <row r="5" spans="1:11" ht="15">
      <c r="A5" s="124">
        <v>1</v>
      </c>
      <c r="B5" s="125"/>
      <c r="C5" s="126" t="s">
        <v>582</v>
      </c>
      <c r="D5" s="127" t="s">
        <v>583</v>
      </c>
      <c r="E5" s="128">
        <v>2017</v>
      </c>
      <c r="F5" s="129">
        <v>43100</v>
      </c>
      <c r="G5" s="139">
        <v>161095553.67000002</v>
      </c>
      <c r="H5" s="139">
        <v>-63561774.506911561</v>
      </c>
      <c r="I5" s="139">
        <v>97533779.163088441</v>
      </c>
      <c r="J5" s="139">
        <f>J6+J9+J22+J27</f>
        <v>97533779.163088441</v>
      </c>
      <c r="K5" s="110"/>
    </row>
    <row r="6" spans="1:11" ht="15">
      <c r="A6" s="124">
        <v>2</v>
      </c>
      <c r="B6" s="125"/>
      <c r="C6" s="126" t="s">
        <v>584</v>
      </c>
      <c r="D6" s="127" t="s">
        <v>585</v>
      </c>
      <c r="E6" s="130">
        <f t="shared" ref="E6:E69" si="0">E5</f>
        <v>2017</v>
      </c>
      <c r="F6" s="129">
        <f>+F5</f>
        <v>43100</v>
      </c>
      <c r="G6" s="139">
        <v>161058220.33666667</v>
      </c>
      <c r="H6" s="139">
        <v>-63561774.506911561</v>
      </c>
      <c r="I6" s="139">
        <v>97496445.829755113</v>
      </c>
      <c r="J6" s="139">
        <f>SUM(J7:J8)</f>
        <v>97496445.829755113</v>
      </c>
      <c r="K6" s="110"/>
    </row>
    <row r="7" spans="1:11" ht="15">
      <c r="A7" s="124">
        <v>3</v>
      </c>
      <c r="B7" s="125"/>
      <c r="C7" s="126" t="s">
        <v>5</v>
      </c>
      <c r="D7" s="127" t="s">
        <v>586</v>
      </c>
      <c r="E7" s="130">
        <f t="shared" si="0"/>
        <v>2017</v>
      </c>
      <c r="F7" s="129">
        <f t="shared" ref="F7:F70" si="1">+F6</f>
        <v>43100</v>
      </c>
      <c r="G7" s="140">
        <v>146029220.33999997</v>
      </c>
      <c r="H7" s="140">
        <v>-69578774.506911561</v>
      </c>
      <c r="I7" s="140">
        <v>76450445.833088413</v>
      </c>
      <c r="J7" s="140">
        <f>+I7</f>
        <v>76450445.833088413</v>
      </c>
      <c r="K7" s="110"/>
    </row>
    <row r="8" spans="1:11" ht="15">
      <c r="A8" s="124">
        <v>4</v>
      </c>
      <c r="B8" s="125"/>
      <c r="C8" s="126" t="s">
        <v>6</v>
      </c>
      <c r="D8" s="127" t="s">
        <v>587</v>
      </c>
      <c r="E8" s="130">
        <f t="shared" si="0"/>
        <v>2017</v>
      </c>
      <c r="F8" s="129">
        <f t="shared" si="1"/>
        <v>43100</v>
      </c>
      <c r="G8" s="140">
        <v>15028999.9966667</v>
      </c>
      <c r="H8" s="140">
        <v>6017000</v>
      </c>
      <c r="I8" s="140">
        <v>21045999.9966667</v>
      </c>
      <c r="J8" s="140">
        <f>+I8</f>
        <v>21045999.9966667</v>
      </c>
      <c r="K8" s="110"/>
    </row>
    <row r="9" spans="1:11" ht="15">
      <c r="A9" s="124">
        <v>5</v>
      </c>
      <c r="B9" s="125"/>
      <c r="C9" s="126" t="s">
        <v>588</v>
      </c>
      <c r="D9" s="127" t="s">
        <v>589</v>
      </c>
      <c r="E9" s="130">
        <f t="shared" si="0"/>
        <v>2017</v>
      </c>
      <c r="F9" s="129">
        <f t="shared" si="1"/>
        <v>43100</v>
      </c>
      <c r="G9" s="139">
        <v>0</v>
      </c>
      <c r="H9" s="139">
        <v>0</v>
      </c>
      <c r="I9" s="139">
        <v>0</v>
      </c>
      <c r="J9" s="139">
        <f>J10+J15+J18</f>
        <v>0</v>
      </c>
      <c r="K9" s="110"/>
    </row>
    <row r="10" spans="1:11" ht="15">
      <c r="A10" s="124">
        <v>6</v>
      </c>
      <c r="B10" s="125"/>
      <c r="C10" s="126" t="s">
        <v>590</v>
      </c>
      <c r="D10" s="127" t="s">
        <v>591</v>
      </c>
      <c r="E10" s="130">
        <f t="shared" si="0"/>
        <v>2017</v>
      </c>
      <c r="F10" s="129">
        <f t="shared" si="1"/>
        <v>43100</v>
      </c>
      <c r="G10" s="139">
        <v>0</v>
      </c>
      <c r="H10" s="139">
        <v>0</v>
      </c>
      <c r="I10" s="139">
        <v>0</v>
      </c>
      <c r="J10" s="139">
        <f>SUM(J11:J14)</f>
        <v>0</v>
      </c>
      <c r="K10" s="110"/>
    </row>
    <row r="11" spans="1:11" ht="15">
      <c r="A11" s="124">
        <v>7</v>
      </c>
      <c r="B11" s="125"/>
      <c r="C11" s="126" t="s">
        <v>7</v>
      </c>
      <c r="D11" s="127" t="s">
        <v>592</v>
      </c>
      <c r="E11" s="130">
        <f t="shared" si="0"/>
        <v>2017</v>
      </c>
      <c r="F11" s="129">
        <f t="shared" si="1"/>
        <v>43100</v>
      </c>
      <c r="G11" s="140">
        <v>0</v>
      </c>
      <c r="H11" s="140">
        <v>0</v>
      </c>
      <c r="I11" s="140">
        <v>0</v>
      </c>
      <c r="J11" s="140">
        <f>+I11</f>
        <v>0</v>
      </c>
      <c r="K11" s="110"/>
    </row>
    <row r="12" spans="1:11" ht="22.5">
      <c r="A12" s="124">
        <v>8</v>
      </c>
      <c r="B12" s="125"/>
      <c r="C12" s="126" t="s">
        <v>8</v>
      </c>
      <c r="D12" s="127" t="s">
        <v>1198</v>
      </c>
      <c r="E12" s="130">
        <f t="shared" si="0"/>
        <v>2017</v>
      </c>
      <c r="F12" s="129">
        <f t="shared" si="1"/>
        <v>43100</v>
      </c>
      <c r="G12" s="140">
        <v>0</v>
      </c>
      <c r="H12" s="140">
        <v>0</v>
      </c>
      <c r="I12" s="140">
        <v>0</v>
      </c>
      <c r="J12" s="140">
        <f>+I12</f>
        <v>0</v>
      </c>
      <c r="K12" s="110"/>
    </row>
    <row r="13" spans="1:11" ht="22.5">
      <c r="A13" s="124">
        <v>9</v>
      </c>
      <c r="B13" s="131"/>
      <c r="C13" s="126" t="s">
        <v>9</v>
      </c>
      <c r="D13" s="127" t="s">
        <v>1199</v>
      </c>
      <c r="E13" s="130">
        <f t="shared" si="0"/>
        <v>2017</v>
      </c>
      <c r="F13" s="129">
        <f t="shared" si="1"/>
        <v>43100</v>
      </c>
      <c r="G13" s="140">
        <v>0</v>
      </c>
      <c r="H13" s="140">
        <v>0</v>
      </c>
      <c r="I13" s="140">
        <v>0</v>
      </c>
      <c r="J13" s="140">
        <f>+I13</f>
        <v>0</v>
      </c>
      <c r="K13" s="110"/>
    </row>
    <row r="14" spans="1:11" ht="15">
      <c r="A14" s="124">
        <v>10</v>
      </c>
      <c r="B14" s="125"/>
      <c r="C14" s="126" t="s">
        <v>10</v>
      </c>
      <c r="D14" s="127" t="s">
        <v>593</v>
      </c>
      <c r="E14" s="130">
        <f t="shared" si="0"/>
        <v>2017</v>
      </c>
      <c r="F14" s="129">
        <f t="shared" si="1"/>
        <v>43100</v>
      </c>
      <c r="G14" s="140">
        <v>0</v>
      </c>
      <c r="H14" s="140">
        <v>0</v>
      </c>
      <c r="I14" s="140">
        <v>0</v>
      </c>
      <c r="J14" s="140">
        <f>+I14</f>
        <v>0</v>
      </c>
      <c r="K14" s="110"/>
    </row>
    <row r="15" spans="1:11" ht="15">
      <c r="A15" s="124">
        <v>11</v>
      </c>
      <c r="B15" s="125"/>
      <c r="C15" s="126" t="s">
        <v>594</v>
      </c>
      <c r="D15" s="127" t="s">
        <v>595</v>
      </c>
      <c r="E15" s="130">
        <f t="shared" si="0"/>
        <v>2017</v>
      </c>
      <c r="F15" s="129">
        <f t="shared" si="1"/>
        <v>43100</v>
      </c>
      <c r="G15" s="139">
        <v>0</v>
      </c>
      <c r="H15" s="139">
        <v>0</v>
      </c>
      <c r="I15" s="139">
        <v>0</v>
      </c>
      <c r="J15" s="139">
        <f>SUM(J16:J17)</f>
        <v>0</v>
      </c>
      <c r="K15" s="110"/>
    </row>
    <row r="16" spans="1:11" ht="15">
      <c r="A16" s="124">
        <v>12</v>
      </c>
      <c r="B16" s="125" t="s">
        <v>581</v>
      </c>
      <c r="C16" s="126" t="s">
        <v>11</v>
      </c>
      <c r="D16" s="127" t="s">
        <v>596</v>
      </c>
      <c r="E16" s="130">
        <f t="shared" si="0"/>
        <v>2017</v>
      </c>
      <c r="F16" s="129">
        <f t="shared" si="1"/>
        <v>43100</v>
      </c>
      <c r="G16" s="140">
        <v>0</v>
      </c>
      <c r="H16" s="140">
        <v>0</v>
      </c>
      <c r="I16" s="140">
        <v>0</v>
      </c>
      <c r="J16" s="140">
        <f>+I16</f>
        <v>0</v>
      </c>
      <c r="K16" s="110"/>
    </row>
    <row r="17" spans="1:11" ht="15">
      <c r="A17" s="124">
        <v>13</v>
      </c>
      <c r="B17" s="125" t="s">
        <v>581</v>
      </c>
      <c r="C17" s="126" t="s">
        <v>12</v>
      </c>
      <c r="D17" s="127" t="s">
        <v>597</v>
      </c>
      <c r="E17" s="130">
        <f t="shared" si="0"/>
        <v>2017</v>
      </c>
      <c r="F17" s="129">
        <f t="shared" si="1"/>
        <v>43100</v>
      </c>
      <c r="G17" s="140">
        <v>0</v>
      </c>
      <c r="H17" s="140">
        <v>0</v>
      </c>
      <c r="I17" s="140">
        <v>0</v>
      </c>
      <c r="J17" s="140">
        <f>+I17</f>
        <v>0</v>
      </c>
      <c r="K17" s="110"/>
    </row>
    <row r="18" spans="1:11" ht="15">
      <c r="A18" s="124">
        <v>14</v>
      </c>
      <c r="B18" s="125"/>
      <c r="C18" s="126" t="s">
        <v>598</v>
      </c>
      <c r="D18" s="127" t="s">
        <v>599</v>
      </c>
      <c r="E18" s="130">
        <f t="shared" si="0"/>
        <v>2017</v>
      </c>
      <c r="F18" s="129">
        <f t="shared" si="1"/>
        <v>43100</v>
      </c>
      <c r="G18" s="139">
        <v>0</v>
      </c>
      <c r="H18" s="139">
        <v>0</v>
      </c>
      <c r="I18" s="139">
        <v>0</v>
      </c>
      <c r="J18" s="139">
        <f>SUM(J19:J21)</f>
        <v>0</v>
      </c>
      <c r="K18" s="110"/>
    </row>
    <row r="19" spans="1:11" ht="15">
      <c r="A19" s="124">
        <v>15</v>
      </c>
      <c r="B19" s="131"/>
      <c r="C19" s="126" t="s">
        <v>13</v>
      </c>
      <c r="D19" s="127" t="s">
        <v>600</v>
      </c>
      <c r="E19" s="130">
        <f t="shared" si="0"/>
        <v>2017</v>
      </c>
      <c r="F19" s="129">
        <f t="shared" si="1"/>
        <v>43100</v>
      </c>
      <c r="G19" s="140">
        <v>0</v>
      </c>
      <c r="H19" s="140">
        <v>0</v>
      </c>
      <c r="I19" s="140">
        <v>0</v>
      </c>
      <c r="J19" s="140">
        <f>+I19</f>
        <v>0</v>
      </c>
      <c r="K19" s="110"/>
    </row>
    <row r="20" spans="1:11" ht="15">
      <c r="A20" s="124">
        <v>16</v>
      </c>
      <c r="B20" s="125"/>
      <c r="C20" s="126" t="s">
        <v>14</v>
      </c>
      <c r="D20" s="127" t="s">
        <v>601</v>
      </c>
      <c r="E20" s="130">
        <f t="shared" si="0"/>
        <v>2017</v>
      </c>
      <c r="F20" s="129">
        <f t="shared" si="1"/>
        <v>43100</v>
      </c>
      <c r="G20" s="140">
        <v>0</v>
      </c>
      <c r="H20" s="140">
        <v>0</v>
      </c>
      <c r="I20" s="140">
        <v>0</v>
      </c>
      <c r="J20" s="140">
        <f>+I20</f>
        <v>0</v>
      </c>
      <c r="K20" s="110"/>
    </row>
    <row r="21" spans="1:11" ht="15">
      <c r="A21" s="124">
        <v>17</v>
      </c>
      <c r="B21" s="125"/>
      <c r="C21" s="126" t="s">
        <v>15</v>
      </c>
      <c r="D21" s="127" t="s">
        <v>602</v>
      </c>
      <c r="E21" s="130">
        <f t="shared" si="0"/>
        <v>2017</v>
      </c>
      <c r="F21" s="129">
        <f t="shared" si="1"/>
        <v>43100</v>
      </c>
      <c r="G21" s="140">
        <v>0</v>
      </c>
      <c r="H21" s="140">
        <v>0</v>
      </c>
      <c r="I21" s="140">
        <v>0</v>
      </c>
      <c r="J21" s="140">
        <f>+I21</f>
        <v>0</v>
      </c>
      <c r="K21" s="110"/>
    </row>
    <row r="22" spans="1:11" ht="15">
      <c r="A22" s="124">
        <v>18</v>
      </c>
      <c r="B22" s="125"/>
      <c r="C22" s="126" t="s">
        <v>603</v>
      </c>
      <c r="D22" s="127" t="s">
        <v>604</v>
      </c>
      <c r="E22" s="130">
        <f t="shared" si="0"/>
        <v>2017</v>
      </c>
      <c r="F22" s="129">
        <f t="shared" si="1"/>
        <v>43100</v>
      </c>
      <c r="G22" s="139">
        <v>0</v>
      </c>
      <c r="H22" s="139">
        <v>0</v>
      </c>
      <c r="I22" s="139">
        <v>0</v>
      </c>
      <c r="J22" s="139">
        <f>SUM(J23:J26)</f>
        <v>0</v>
      </c>
      <c r="K22" s="110"/>
    </row>
    <row r="23" spans="1:11" ht="15">
      <c r="A23" s="124">
        <v>19</v>
      </c>
      <c r="B23" s="125"/>
      <c r="C23" s="126" t="s">
        <v>16</v>
      </c>
      <c r="D23" s="127" t="s">
        <v>605</v>
      </c>
      <c r="E23" s="130">
        <f t="shared" si="0"/>
        <v>2017</v>
      </c>
      <c r="F23" s="129">
        <f t="shared" si="1"/>
        <v>43100</v>
      </c>
      <c r="G23" s="140">
        <v>0</v>
      </c>
      <c r="H23" s="140">
        <v>0</v>
      </c>
      <c r="I23" s="140">
        <v>0</v>
      </c>
      <c r="J23" s="140">
        <f>+I23</f>
        <v>0</v>
      </c>
      <c r="K23" s="110"/>
    </row>
    <row r="24" spans="1:11" ht="15">
      <c r="A24" s="124">
        <v>20</v>
      </c>
      <c r="B24" s="131"/>
      <c r="C24" s="126" t="s">
        <v>17</v>
      </c>
      <c r="D24" s="127" t="s">
        <v>606</v>
      </c>
      <c r="E24" s="130">
        <f t="shared" si="0"/>
        <v>2017</v>
      </c>
      <c r="F24" s="129">
        <f t="shared" si="1"/>
        <v>43100</v>
      </c>
      <c r="G24" s="140">
        <v>0</v>
      </c>
      <c r="H24" s="140">
        <v>0</v>
      </c>
      <c r="I24" s="140">
        <v>0</v>
      </c>
      <c r="J24" s="140">
        <f>+I24</f>
        <v>0</v>
      </c>
      <c r="K24" s="110"/>
    </row>
    <row r="25" spans="1:11" ht="15">
      <c r="A25" s="124">
        <v>21</v>
      </c>
      <c r="B25" s="131"/>
      <c r="C25" s="126" t="s">
        <v>18</v>
      </c>
      <c r="D25" s="127" t="s">
        <v>607</v>
      </c>
      <c r="E25" s="130">
        <f t="shared" si="0"/>
        <v>2017</v>
      </c>
      <c r="F25" s="129">
        <f t="shared" si="1"/>
        <v>43100</v>
      </c>
      <c r="G25" s="140">
        <v>0</v>
      </c>
      <c r="H25" s="140">
        <v>0</v>
      </c>
      <c r="I25" s="140">
        <v>0</v>
      </c>
      <c r="J25" s="140">
        <f>+I25</f>
        <v>0</v>
      </c>
      <c r="K25" s="110"/>
    </row>
    <row r="26" spans="1:11" ht="15">
      <c r="A26" s="124">
        <v>22</v>
      </c>
      <c r="B26" s="131"/>
      <c r="C26" s="126" t="s">
        <v>19</v>
      </c>
      <c r="D26" s="127" t="s">
        <v>608</v>
      </c>
      <c r="E26" s="130">
        <f t="shared" si="0"/>
        <v>2017</v>
      </c>
      <c r="F26" s="129">
        <f t="shared" si="1"/>
        <v>43100</v>
      </c>
      <c r="G26" s="140">
        <v>0</v>
      </c>
      <c r="H26" s="140">
        <v>0</v>
      </c>
      <c r="I26" s="140">
        <v>0</v>
      </c>
      <c r="J26" s="140">
        <f>+I26</f>
        <v>0</v>
      </c>
      <c r="K26" s="110"/>
    </row>
    <row r="27" spans="1:11" ht="15">
      <c r="A27" s="124">
        <v>23</v>
      </c>
      <c r="B27" s="131"/>
      <c r="C27" s="126" t="s">
        <v>20</v>
      </c>
      <c r="D27" s="127" t="s">
        <v>609</v>
      </c>
      <c r="E27" s="130">
        <f t="shared" si="0"/>
        <v>2017</v>
      </c>
      <c r="F27" s="129">
        <f t="shared" si="1"/>
        <v>43100</v>
      </c>
      <c r="G27" s="140">
        <v>37333.333333333336</v>
      </c>
      <c r="H27" s="140">
        <v>0</v>
      </c>
      <c r="I27" s="140">
        <v>37333.333333333336</v>
      </c>
      <c r="J27" s="140">
        <f>+I27</f>
        <v>37333.333333333336</v>
      </c>
      <c r="K27" s="110"/>
    </row>
    <row r="28" spans="1:11" ht="15">
      <c r="A28" s="124">
        <v>24</v>
      </c>
      <c r="B28" s="131"/>
      <c r="C28" s="126" t="s">
        <v>610</v>
      </c>
      <c r="D28" s="127" t="s">
        <v>611</v>
      </c>
      <c r="E28" s="130">
        <f t="shared" si="0"/>
        <v>2017</v>
      </c>
      <c r="F28" s="129">
        <f t="shared" si="1"/>
        <v>43100</v>
      </c>
      <c r="G28" s="139">
        <v>-5574798.3080000002</v>
      </c>
      <c r="H28" s="139">
        <v>1795798.3080000002</v>
      </c>
      <c r="I28" s="139">
        <v>-3779000</v>
      </c>
      <c r="J28" s="139">
        <f>SUM(J29:J30)</f>
        <v>-3779000</v>
      </c>
      <c r="K28" s="110"/>
    </row>
    <row r="29" spans="1:11" ht="22.5">
      <c r="A29" s="124">
        <v>25</v>
      </c>
      <c r="B29" s="131"/>
      <c r="C29" s="126" t="s">
        <v>21</v>
      </c>
      <c r="D29" s="127" t="s">
        <v>612</v>
      </c>
      <c r="E29" s="130">
        <f t="shared" si="0"/>
        <v>2017</v>
      </c>
      <c r="F29" s="129">
        <f t="shared" si="1"/>
        <v>43100</v>
      </c>
      <c r="G29" s="140">
        <v>-5574798.3080000002</v>
      </c>
      <c r="H29" s="140">
        <v>1795798.3080000002</v>
      </c>
      <c r="I29" s="140">
        <v>-3779000</v>
      </c>
      <c r="J29" s="140">
        <f>+I29</f>
        <v>-3779000</v>
      </c>
      <c r="K29" s="110"/>
    </row>
    <row r="30" spans="1:11" ht="15">
      <c r="A30" s="124">
        <v>26</v>
      </c>
      <c r="B30" s="131"/>
      <c r="C30" s="126" t="s">
        <v>22</v>
      </c>
      <c r="D30" s="127" t="s">
        <v>613</v>
      </c>
      <c r="E30" s="130">
        <f t="shared" si="0"/>
        <v>2017</v>
      </c>
      <c r="F30" s="129">
        <f t="shared" si="1"/>
        <v>43100</v>
      </c>
      <c r="G30" s="140">
        <v>0</v>
      </c>
      <c r="H30" s="140">
        <v>0</v>
      </c>
      <c r="I30" s="140">
        <v>0</v>
      </c>
      <c r="J30" s="140">
        <f>+I30</f>
        <v>0</v>
      </c>
      <c r="K30" s="110"/>
    </row>
    <row r="31" spans="1:11" ht="15">
      <c r="A31" s="124">
        <v>27</v>
      </c>
      <c r="B31" s="131"/>
      <c r="C31" s="126" t="s">
        <v>614</v>
      </c>
      <c r="D31" s="127" t="s">
        <v>615</v>
      </c>
      <c r="E31" s="130">
        <f t="shared" si="0"/>
        <v>2017</v>
      </c>
      <c r="F31" s="129">
        <f t="shared" si="1"/>
        <v>43100</v>
      </c>
      <c r="G31" s="139">
        <v>8314908.0800000001</v>
      </c>
      <c r="H31" s="139">
        <v>-8060000</v>
      </c>
      <c r="I31" s="139">
        <v>254908.08000000007</v>
      </c>
      <c r="J31" s="139">
        <f>SUM(J32:J35)</f>
        <v>254908.08000000007</v>
      </c>
      <c r="K31" s="110"/>
    </row>
    <row r="32" spans="1:11" ht="22.5">
      <c r="A32" s="124">
        <v>28</v>
      </c>
      <c r="B32" s="131"/>
      <c r="C32" s="126" t="s">
        <v>23</v>
      </c>
      <c r="D32" s="127" t="s">
        <v>616</v>
      </c>
      <c r="E32" s="130">
        <f t="shared" si="0"/>
        <v>2017</v>
      </c>
      <c r="F32" s="129">
        <f t="shared" si="1"/>
        <v>43100</v>
      </c>
      <c r="G32" s="140">
        <v>8314908.0800000001</v>
      </c>
      <c r="H32" s="140">
        <v>-8060000</v>
      </c>
      <c r="I32" s="140">
        <v>254908.08000000007</v>
      </c>
      <c r="J32" s="140">
        <f>+I32</f>
        <v>254908.08000000007</v>
      </c>
      <c r="K32" s="110"/>
    </row>
    <row r="33" spans="1:11" ht="22.5">
      <c r="A33" s="124">
        <v>29</v>
      </c>
      <c r="B33" s="131"/>
      <c r="C33" s="126" t="s">
        <v>24</v>
      </c>
      <c r="D33" s="127" t="s">
        <v>617</v>
      </c>
      <c r="E33" s="130">
        <f t="shared" si="0"/>
        <v>2017</v>
      </c>
      <c r="F33" s="129">
        <f t="shared" si="1"/>
        <v>43100</v>
      </c>
      <c r="G33" s="140">
        <v>0</v>
      </c>
      <c r="H33" s="140">
        <v>0</v>
      </c>
      <c r="I33" s="140">
        <v>0</v>
      </c>
      <c r="J33" s="140">
        <f>+I33</f>
        <v>0</v>
      </c>
      <c r="K33" s="110"/>
    </row>
    <row r="34" spans="1:11" ht="15">
      <c r="A34" s="124">
        <v>30</v>
      </c>
      <c r="B34" s="131"/>
      <c r="C34" s="126" t="s">
        <v>25</v>
      </c>
      <c r="D34" s="127" t="s">
        <v>618</v>
      </c>
      <c r="E34" s="130">
        <f t="shared" si="0"/>
        <v>2017</v>
      </c>
      <c r="F34" s="129">
        <f t="shared" si="1"/>
        <v>43100</v>
      </c>
      <c r="G34" s="140">
        <v>0</v>
      </c>
      <c r="H34" s="140">
        <v>0</v>
      </c>
      <c r="I34" s="140">
        <v>0</v>
      </c>
      <c r="J34" s="140">
        <f>+I34</f>
        <v>0</v>
      </c>
      <c r="K34" s="110"/>
    </row>
    <row r="35" spans="1:11" ht="15">
      <c r="A35" s="124">
        <v>31</v>
      </c>
      <c r="B35" s="125"/>
      <c r="C35" s="126" t="s">
        <v>26</v>
      </c>
      <c r="D35" s="127" t="s">
        <v>619</v>
      </c>
      <c r="E35" s="130">
        <f t="shared" si="0"/>
        <v>2017</v>
      </c>
      <c r="F35" s="129">
        <f t="shared" si="1"/>
        <v>43100</v>
      </c>
      <c r="G35" s="140">
        <v>0</v>
      </c>
      <c r="H35" s="140">
        <v>0</v>
      </c>
      <c r="I35" s="140">
        <v>0</v>
      </c>
      <c r="J35" s="140">
        <f>+I35</f>
        <v>0</v>
      </c>
      <c r="K35" s="110"/>
    </row>
    <row r="36" spans="1:11" ht="15">
      <c r="A36" s="124">
        <v>32</v>
      </c>
      <c r="B36" s="125"/>
      <c r="C36" s="126" t="s">
        <v>620</v>
      </c>
      <c r="D36" s="127" t="s">
        <v>621</v>
      </c>
      <c r="E36" s="130">
        <f t="shared" si="0"/>
        <v>2017</v>
      </c>
      <c r="F36" s="129">
        <f t="shared" si="1"/>
        <v>43100</v>
      </c>
      <c r="G36" s="139">
        <v>171581115.53085545</v>
      </c>
      <c r="H36" s="139">
        <v>7730177</v>
      </c>
      <c r="I36" s="139">
        <v>179311292.53085545</v>
      </c>
      <c r="J36" s="139">
        <f>J37+J65+J70+J71</f>
        <v>179311292.53085545</v>
      </c>
      <c r="K36" s="110"/>
    </row>
    <row r="37" spans="1:11" ht="15">
      <c r="A37" s="124">
        <v>33</v>
      </c>
      <c r="B37" s="131"/>
      <c r="C37" s="126" t="s">
        <v>622</v>
      </c>
      <c r="D37" s="127" t="s">
        <v>623</v>
      </c>
      <c r="E37" s="130">
        <f t="shared" si="0"/>
        <v>2017</v>
      </c>
      <c r="F37" s="129">
        <f t="shared" si="1"/>
        <v>43100</v>
      </c>
      <c r="G37" s="139">
        <v>168665218.71752211</v>
      </c>
      <c r="H37" s="139">
        <v>7730177</v>
      </c>
      <c r="I37" s="139">
        <v>176395395.71752211</v>
      </c>
      <c r="J37" s="139">
        <f>J38+J48+J49</f>
        <v>176395395.71752211</v>
      </c>
      <c r="K37" s="110"/>
    </row>
    <row r="38" spans="1:11" ht="22.5">
      <c r="A38" s="124">
        <v>34</v>
      </c>
      <c r="B38" s="131" t="s">
        <v>581</v>
      </c>
      <c r="C38" s="126" t="s">
        <v>624</v>
      </c>
      <c r="D38" s="127" t="s">
        <v>625</v>
      </c>
      <c r="E38" s="130">
        <f t="shared" si="0"/>
        <v>2017</v>
      </c>
      <c r="F38" s="129">
        <f t="shared" si="1"/>
        <v>43100</v>
      </c>
      <c r="G38" s="139">
        <v>166163635.67752212</v>
      </c>
      <c r="H38" s="139">
        <v>7741177</v>
      </c>
      <c r="I38" s="139">
        <v>173904812.67752212</v>
      </c>
      <c r="J38" s="139">
        <f>SUM(J39:J47)</f>
        <v>173904812.67752212</v>
      </c>
      <c r="K38" s="132"/>
    </row>
    <row r="39" spans="1:11" ht="15">
      <c r="A39" s="124">
        <v>35</v>
      </c>
      <c r="B39" s="131" t="s">
        <v>581</v>
      </c>
      <c r="C39" s="126" t="s">
        <v>27</v>
      </c>
      <c r="D39" s="127" t="s">
        <v>626</v>
      </c>
      <c r="E39" s="130">
        <f t="shared" si="0"/>
        <v>2017</v>
      </c>
      <c r="F39" s="129">
        <f t="shared" si="1"/>
        <v>43100</v>
      </c>
      <c r="G39" s="140">
        <v>107054762.11752208</v>
      </c>
      <c r="H39" s="140">
        <v>7741177</v>
      </c>
      <c r="I39" s="140">
        <v>114795939.11752208</v>
      </c>
      <c r="J39" s="140">
        <f>+I39</f>
        <v>114795939.11752208</v>
      </c>
      <c r="K39" s="110"/>
    </row>
    <row r="40" spans="1:11" ht="15">
      <c r="A40" s="124">
        <v>36</v>
      </c>
      <c r="B40" s="131" t="s">
        <v>581</v>
      </c>
      <c r="C40" s="126" t="s">
        <v>28</v>
      </c>
      <c r="D40" s="127" t="s">
        <v>627</v>
      </c>
      <c r="E40" s="130">
        <f t="shared" si="0"/>
        <v>2017</v>
      </c>
      <c r="F40" s="129">
        <f t="shared" si="1"/>
        <v>43100</v>
      </c>
      <c r="G40" s="140">
        <v>17204000</v>
      </c>
      <c r="H40" s="140">
        <v>0</v>
      </c>
      <c r="I40" s="140">
        <v>17204000</v>
      </c>
      <c r="J40" s="140">
        <f t="shared" ref="J40:J48" si="2">+I40</f>
        <v>17204000</v>
      </c>
      <c r="K40" s="110"/>
    </row>
    <row r="41" spans="1:11" ht="15">
      <c r="A41" s="124">
        <v>37</v>
      </c>
      <c r="B41" s="131" t="s">
        <v>581</v>
      </c>
      <c r="C41" s="126" t="s">
        <v>29</v>
      </c>
      <c r="D41" s="127" t="s">
        <v>628</v>
      </c>
      <c r="E41" s="130">
        <f t="shared" si="0"/>
        <v>2017</v>
      </c>
      <c r="F41" s="129">
        <f t="shared" si="1"/>
        <v>43100</v>
      </c>
      <c r="G41" s="140">
        <v>0</v>
      </c>
      <c r="H41" s="140">
        <v>0</v>
      </c>
      <c r="I41" s="140">
        <v>0</v>
      </c>
      <c r="J41" s="140">
        <f t="shared" si="2"/>
        <v>0</v>
      </c>
      <c r="K41" s="110"/>
    </row>
    <row r="42" spans="1:11" ht="15">
      <c r="A42" s="124">
        <v>38</v>
      </c>
      <c r="B42" s="131" t="s">
        <v>581</v>
      </c>
      <c r="C42" s="126" t="s">
        <v>30</v>
      </c>
      <c r="D42" s="127" t="s">
        <v>629</v>
      </c>
      <c r="E42" s="130">
        <f t="shared" si="0"/>
        <v>2017</v>
      </c>
      <c r="F42" s="129">
        <f t="shared" si="1"/>
        <v>43100</v>
      </c>
      <c r="G42" s="140">
        <v>41214166.666666701</v>
      </c>
      <c r="H42" s="140">
        <v>0</v>
      </c>
      <c r="I42" s="140">
        <v>41214166.666666701</v>
      </c>
      <c r="J42" s="140">
        <f t="shared" si="2"/>
        <v>41214166.666666701</v>
      </c>
      <c r="K42" s="132"/>
    </row>
    <row r="43" spans="1:11" ht="15">
      <c r="A43" s="124">
        <v>39</v>
      </c>
      <c r="B43" s="131" t="s">
        <v>581</v>
      </c>
      <c r="C43" s="126" t="s">
        <v>31</v>
      </c>
      <c r="D43" s="127" t="s">
        <v>630</v>
      </c>
      <c r="E43" s="130">
        <f t="shared" si="0"/>
        <v>2017</v>
      </c>
      <c r="F43" s="129">
        <f t="shared" si="1"/>
        <v>43100</v>
      </c>
      <c r="G43" s="140">
        <v>0</v>
      </c>
      <c r="H43" s="140">
        <v>0</v>
      </c>
      <c r="I43" s="140">
        <v>0</v>
      </c>
      <c r="J43" s="140">
        <f t="shared" si="2"/>
        <v>0</v>
      </c>
      <c r="K43" s="110"/>
    </row>
    <row r="44" spans="1:11" ht="15">
      <c r="A44" s="124">
        <v>40</v>
      </c>
      <c r="B44" s="131" t="s">
        <v>581</v>
      </c>
      <c r="C44" s="126" t="s">
        <v>32</v>
      </c>
      <c r="D44" s="127" t="s">
        <v>631</v>
      </c>
      <c r="E44" s="130">
        <f t="shared" si="0"/>
        <v>2017</v>
      </c>
      <c r="F44" s="129">
        <f t="shared" si="1"/>
        <v>43100</v>
      </c>
      <c r="G44" s="140">
        <v>0</v>
      </c>
      <c r="H44" s="140">
        <v>0</v>
      </c>
      <c r="I44" s="140">
        <v>0</v>
      </c>
      <c r="J44" s="140">
        <f t="shared" si="2"/>
        <v>0</v>
      </c>
      <c r="K44" s="110"/>
    </row>
    <row r="45" spans="1:11" ht="15">
      <c r="A45" s="124">
        <v>41</v>
      </c>
      <c r="B45" s="131" t="s">
        <v>581</v>
      </c>
      <c r="C45" s="126" t="s">
        <v>33</v>
      </c>
      <c r="D45" s="127" t="s">
        <v>632</v>
      </c>
      <c r="E45" s="130">
        <f t="shared" si="0"/>
        <v>2017</v>
      </c>
      <c r="F45" s="129">
        <f t="shared" si="1"/>
        <v>43100</v>
      </c>
      <c r="G45" s="140">
        <v>0</v>
      </c>
      <c r="H45" s="140">
        <v>0</v>
      </c>
      <c r="I45" s="140">
        <v>0</v>
      </c>
      <c r="J45" s="140">
        <f t="shared" si="2"/>
        <v>0</v>
      </c>
      <c r="K45" s="110"/>
    </row>
    <row r="46" spans="1:11" ht="15">
      <c r="A46" s="124">
        <v>42</v>
      </c>
      <c r="B46" s="131" t="s">
        <v>581</v>
      </c>
      <c r="C46" s="126" t="s">
        <v>34</v>
      </c>
      <c r="D46" s="127" t="s">
        <v>633</v>
      </c>
      <c r="E46" s="130">
        <f t="shared" si="0"/>
        <v>2017</v>
      </c>
      <c r="F46" s="129">
        <f t="shared" si="1"/>
        <v>43100</v>
      </c>
      <c r="G46" s="140">
        <v>0</v>
      </c>
      <c r="H46" s="140">
        <v>0</v>
      </c>
      <c r="I46" s="140">
        <v>0</v>
      </c>
      <c r="J46" s="140">
        <f t="shared" si="2"/>
        <v>0</v>
      </c>
      <c r="K46" s="110"/>
    </row>
    <row r="47" spans="1:11" ht="15">
      <c r="A47" s="124">
        <v>43</v>
      </c>
      <c r="B47" s="131" t="s">
        <v>581</v>
      </c>
      <c r="C47" s="126" t="s">
        <v>35</v>
      </c>
      <c r="D47" s="127" t="s">
        <v>634</v>
      </c>
      <c r="E47" s="130">
        <f t="shared" si="0"/>
        <v>2017</v>
      </c>
      <c r="F47" s="129">
        <f t="shared" si="1"/>
        <v>43100</v>
      </c>
      <c r="G47" s="140">
        <v>690706.89333333343</v>
      </c>
      <c r="H47" s="140">
        <v>0</v>
      </c>
      <c r="I47" s="140">
        <v>690706.89333333343</v>
      </c>
      <c r="J47" s="140">
        <f t="shared" si="2"/>
        <v>690706.89333333343</v>
      </c>
      <c r="K47" s="110"/>
    </row>
    <row r="48" spans="1:11" ht="15">
      <c r="A48" s="124">
        <v>44</v>
      </c>
      <c r="B48" s="131"/>
      <c r="C48" s="126" t="s">
        <v>36</v>
      </c>
      <c r="D48" s="127" t="s">
        <v>635</v>
      </c>
      <c r="E48" s="130">
        <f t="shared" si="0"/>
        <v>2017</v>
      </c>
      <c r="F48" s="129">
        <f t="shared" si="1"/>
        <v>43100</v>
      </c>
      <c r="G48" s="140">
        <v>228778.53333333333</v>
      </c>
      <c r="H48" s="140">
        <v>0</v>
      </c>
      <c r="I48" s="140">
        <v>228778.53333333333</v>
      </c>
      <c r="J48" s="140">
        <f t="shared" si="2"/>
        <v>228778.53333333333</v>
      </c>
      <c r="K48" s="110"/>
    </row>
    <row r="49" spans="1:11" ht="15">
      <c r="A49" s="124">
        <v>45</v>
      </c>
      <c r="B49" s="131"/>
      <c r="C49" s="126" t="s">
        <v>636</v>
      </c>
      <c r="D49" s="127" t="s">
        <v>637</v>
      </c>
      <c r="E49" s="130">
        <f t="shared" si="0"/>
        <v>2017</v>
      </c>
      <c r="F49" s="129">
        <f t="shared" si="1"/>
        <v>43100</v>
      </c>
      <c r="G49" s="139">
        <v>2272804.5066666668</v>
      </c>
      <c r="H49" s="139">
        <v>-11000</v>
      </c>
      <c r="I49" s="139">
        <v>2261804.5066666668</v>
      </c>
      <c r="J49" s="139">
        <f>SUM(J50:J61)+J64</f>
        <v>2261804.5066666668</v>
      </c>
      <c r="K49" s="132"/>
    </row>
    <row r="50" spans="1:11" ht="15">
      <c r="A50" s="124">
        <v>46</v>
      </c>
      <c r="B50" s="125" t="s">
        <v>580</v>
      </c>
      <c r="C50" s="126" t="s">
        <v>37</v>
      </c>
      <c r="D50" s="127" t="s">
        <v>638</v>
      </c>
      <c r="E50" s="130">
        <f t="shared" si="0"/>
        <v>2017</v>
      </c>
      <c r="F50" s="129">
        <f t="shared" si="1"/>
        <v>43100</v>
      </c>
      <c r="G50" s="140">
        <v>970000</v>
      </c>
      <c r="H50" s="140">
        <v>0</v>
      </c>
      <c r="I50" s="140">
        <v>970000</v>
      </c>
      <c r="J50" s="140">
        <f>+I50</f>
        <v>970000</v>
      </c>
      <c r="K50" s="110"/>
    </row>
    <row r="51" spans="1:11" ht="15">
      <c r="A51" s="124">
        <v>47</v>
      </c>
      <c r="B51" s="131" t="s">
        <v>580</v>
      </c>
      <c r="C51" s="126" t="s">
        <v>38</v>
      </c>
      <c r="D51" s="127" t="s">
        <v>639</v>
      </c>
      <c r="E51" s="130">
        <f t="shared" si="0"/>
        <v>2017</v>
      </c>
      <c r="F51" s="129">
        <f t="shared" si="1"/>
        <v>43100</v>
      </c>
      <c r="G51" s="140">
        <v>71000</v>
      </c>
      <c r="H51" s="140">
        <v>0</v>
      </c>
      <c r="I51" s="140">
        <v>71000</v>
      </c>
      <c r="J51" s="140">
        <f t="shared" ref="J51:J60" si="3">+I51</f>
        <v>71000</v>
      </c>
      <c r="K51" s="110"/>
    </row>
    <row r="52" spans="1:11" ht="15">
      <c r="A52" s="124">
        <v>48</v>
      </c>
      <c r="B52" s="131" t="s">
        <v>579</v>
      </c>
      <c r="C52" s="126" t="s">
        <v>39</v>
      </c>
      <c r="D52" s="127" t="s">
        <v>640</v>
      </c>
      <c r="E52" s="130">
        <f t="shared" si="0"/>
        <v>2017</v>
      </c>
      <c r="F52" s="129">
        <f t="shared" si="1"/>
        <v>43100</v>
      </c>
      <c r="G52" s="140">
        <v>0</v>
      </c>
      <c r="H52" s="140">
        <v>0</v>
      </c>
      <c r="I52" s="140">
        <v>0</v>
      </c>
      <c r="J52" s="140">
        <f t="shared" si="3"/>
        <v>0</v>
      </c>
      <c r="K52" s="110"/>
    </row>
    <row r="53" spans="1:11" ht="15">
      <c r="A53" s="124">
        <v>49</v>
      </c>
      <c r="B53" s="131" t="s">
        <v>580</v>
      </c>
      <c r="C53" s="126" t="s">
        <v>40</v>
      </c>
      <c r="D53" s="127" t="s">
        <v>641</v>
      </c>
      <c r="E53" s="130">
        <f t="shared" si="0"/>
        <v>2017</v>
      </c>
      <c r="F53" s="129">
        <f t="shared" si="1"/>
        <v>43100</v>
      </c>
      <c r="G53" s="140">
        <v>172000</v>
      </c>
      <c r="H53" s="140">
        <v>-11000</v>
      </c>
      <c r="I53" s="140">
        <v>161000</v>
      </c>
      <c r="J53" s="140">
        <f t="shared" si="3"/>
        <v>161000</v>
      </c>
      <c r="K53" s="132"/>
    </row>
    <row r="54" spans="1:11" ht="15">
      <c r="A54" s="124">
        <v>50</v>
      </c>
      <c r="B54" s="131" t="s">
        <v>580</v>
      </c>
      <c r="C54" s="126" t="s">
        <v>41</v>
      </c>
      <c r="D54" s="127" t="s">
        <v>642</v>
      </c>
      <c r="E54" s="130">
        <f t="shared" si="0"/>
        <v>2017</v>
      </c>
      <c r="F54" s="129">
        <f t="shared" si="1"/>
        <v>43100</v>
      </c>
      <c r="G54" s="140">
        <v>0</v>
      </c>
      <c r="H54" s="140">
        <v>0</v>
      </c>
      <c r="I54" s="140">
        <v>0</v>
      </c>
      <c r="J54" s="140">
        <f t="shared" si="3"/>
        <v>0</v>
      </c>
      <c r="K54" s="110"/>
    </row>
    <row r="55" spans="1:11" ht="15">
      <c r="A55" s="124">
        <v>51</v>
      </c>
      <c r="B55" s="131" t="s">
        <v>580</v>
      </c>
      <c r="C55" s="126" t="s">
        <v>42</v>
      </c>
      <c r="D55" s="127" t="s">
        <v>643</v>
      </c>
      <c r="E55" s="130">
        <f t="shared" si="0"/>
        <v>2017</v>
      </c>
      <c r="F55" s="129">
        <f t="shared" si="1"/>
        <v>43100</v>
      </c>
      <c r="G55" s="140">
        <v>0</v>
      </c>
      <c r="H55" s="140">
        <v>0</v>
      </c>
      <c r="I55" s="140">
        <v>0</v>
      </c>
      <c r="J55" s="140">
        <f t="shared" si="3"/>
        <v>0</v>
      </c>
      <c r="K55" s="110"/>
    </row>
    <row r="56" spans="1:11" ht="15">
      <c r="A56" s="124">
        <v>52</v>
      </c>
      <c r="B56" s="125" t="s">
        <v>580</v>
      </c>
      <c r="C56" s="126" t="s">
        <v>43</v>
      </c>
      <c r="D56" s="127" t="s">
        <v>644</v>
      </c>
      <c r="E56" s="130">
        <f t="shared" si="0"/>
        <v>2017</v>
      </c>
      <c r="F56" s="129">
        <f t="shared" si="1"/>
        <v>43100</v>
      </c>
      <c r="G56" s="140">
        <v>0</v>
      </c>
      <c r="H56" s="140">
        <v>0</v>
      </c>
      <c r="I56" s="140">
        <v>0</v>
      </c>
      <c r="J56" s="140">
        <f t="shared" si="3"/>
        <v>0</v>
      </c>
      <c r="K56" s="110"/>
    </row>
    <row r="57" spans="1:11" ht="15">
      <c r="A57" s="124">
        <v>53</v>
      </c>
      <c r="B57" s="125" t="s">
        <v>580</v>
      </c>
      <c r="C57" s="126" t="s">
        <v>44</v>
      </c>
      <c r="D57" s="127" t="s">
        <v>645</v>
      </c>
      <c r="E57" s="130">
        <f t="shared" si="0"/>
        <v>2017</v>
      </c>
      <c r="F57" s="129">
        <f t="shared" si="1"/>
        <v>43100</v>
      </c>
      <c r="G57" s="140">
        <v>345000</v>
      </c>
      <c r="H57" s="140">
        <v>0</v>
      </c>
      <c r="I57" s="140">
        <v>345000</v>
      </c>
      <c r="J57" s="140">
        <f t="shared" si="3"/>
        <v>345000</v>
      </c>
      <c r="K57" s="110"/>
    </row>
    <row r="58" spans="1:11" ht="15">
      <c r="A58" s="124">
        <v>54</v>
      </c>
      <c r="B58" s="125" t="s">
        <v>580</v>
      </c>
      <c r="C58" s="126" t="s">
        <v>45</v>
      </c>
      <c r="D58" s="127" t="s">
        <v>646</v>
      </c>
      <c r="E58" s="130">
        <f t="shared" si="0"/>
        <v>2017</v>
      </c>
      <c r="F58" s="129">
        <f t="shared" si="1"/>
        <v>43100</v>
      </c>
      <c r="G58" s="140">
        <v>138804.50666666665</v>
      </c>
      <c r="H58" s="140">
        <v>0</v>
      </c>
      <c r="I58" s="140">
        <v>138804.50666666665</v>
      </c>
      <c r="J58" s="140">
        <f t="shared" si="3"/>
        <v>138804.50666666665</v>
      </c>
      <c r="K58" s="110"/>
    </row>
    <row r="59" spans="1:11" ht="15">
      <c r="A59" s="124">
        <v>55</v>
      </c>
      <c r="B59" s="125" t="s">
        <v>580</v>
      </c>
      <c r="C59" s="126" t="s">
        <v>46</v>
      </c>
      <c r="D59" s="127" t="s">
        <v>647</v>
      </c>
      <c r="E59" s="130">
        <f t="shared" si="0"/>
        <v>2017</v>
      </c>
      <c r="F59" s="129">
        <f t="shared" si="1"/>
        <v>43100</v>
      </c>
      <c r="G59" s="140">
        <v>0</v>
      </c>
      <c r="H59" s="140">
        <v>0</v>
      </c>
      <c r="I59" s="140">
        <v>0</v>
      </c>
      <c r="J59" s="140">
        <f t="shared" si="3"/>
        <v>0</v>
      </c>
      <c r="K59" s="110"/>
    </row>
    <row r="60" spans="1:11" ht="15">
      <c r="A60" s="124">
        <v>56</v>
      </c>
      <c r="B60" s="125" t="s">
        <v>580</v>
      </c>
      <c r="C60" s="126" t="s">
        <v>47</v>
      </c>
      <c r="D60" s="127" t="s">
        <v>648</v>
      </c>
      <c r="E60" s="130">
        <f t="shared" si="0"/>
        <v>2017</v>
      </c>
      <c r="F60" s="129">
        <f t="shared" si="1"/>
        <v>43100</v>
      </c>
      <c r="G60" s="140">
        <v>0</v>
      </c>
      <c r="H60" s="140">
        <v>0</v>
      </c>
      <c r="I60" s="140">
        <v>0</v>
      </c>
      <c r="J60" s="140">
        <f t="shared" si="3"/>
        <v>0</v>
      </c>
      <c r="K60" s="110"/>
    </row>
    <row r="61" spans="1:11" ht="22.5">
      <c r="A61" s="124">
        <v>57</v>
      </c>
      <c r="B61" s="125" t="s">
        <v>579</v>
      </c>
      <c r="C61" s="126" t="s">
        <v>649</v>
      </c>
      <c r="D61" s="127" t="s">
        <v>650</v>
      </c>
      <c r="E61" s="130">
        <f t="shared" si="0"/>
        <v>2017</v>
      </c>
      <c r="F61" s="129">
        <f t="shared" si="1"/>
        <v>43100</v>
      </c>
      <c r="G61" s="139">
        <v>0</v>
      </c>
      <c r="H61" s="139">
        <v>0</v>
      </c>
      <c r="I61" s="139">
        <v>0</v>
      </c>
      <c r="J61" s="139">
        <f>SUM(J62:J63)</f>
        <v>0</v>
      </c>
      <c r="K61" s="110"/>
    </row>
    <row r="62" spans="1:11" ht="15">
      <c r="A62" s="124">
        <v>58</v>
      </c>
      <c r="B62" s="131" t="s">
        <v>579</v>
      </c>
      <c r="C62" s="126" t="s">
        <v>48</v>
      </c>
      <c r="D62" s="127" t="s">
        <v>651</v>
      </c>
      <c r="E62" s="130">
        <f t="shared" si="0"/>
        <v>2017</v>
      </c>
      <c r="F62" s="129">
        <f t="shared" si="1"/>
        <v>43100</v>
      </c>
      <c r="G62" s="140">
        <v>0</v>
      </c>
      <c r="H62" s="140">
        <v>0</v>
      </c>
      <c r="I62" s="140">
        <v>0</v>
      </c>
      <c r="J62" s="140">
        <f>+I62</f>
        <v>0</v>
      </c>
      <c r="K62" s="110"/>
    </row>
    <row r="63" spans="1:11" ht="22.5">
      <c r="A63" s="124">
        <v>59</v>
      </c>
      <c r="B63" s="131" t="s">
        <v>579</v>
      </c>
      <c r="C63" s="126" t="s">
        <v>49</v>
      </c>
      <c r="D63" s="127" t="s">
        <v>652</v>
      </c>
      <c r="E63" s="130">
        <f t="shared" si="0"/>
        <v>2017</v>
      </c>
      <c r="F63" s="129">
        <f t="shared" si="1"/>
        <v>43100</v>
      </c>
      <c r="G63" s="140">
        <v>0</v>
      </c>
      <c r="H63" s="140">
        <v>0</v>
      </c>
      <c r="I63" s="140">
        <v>0</v>
      </c>
      <c r="J63" s="140">
        <f>+I63</f>
        <v>0</v>
      </c>
      <c r="K63" s="110"/>
    </row>
    <row r="64" spans="1:11" ht="15">
      <c r="A64" s="124">
        <v>60</v>
      </c>
      <c r="B64" s="125"/>
      <c r="C64" s="126" t="s">
        <v>50</v>
      </c>
      <c r="D64" s="127" t="s">
        <v>653</v>
      </c>
      <c r="E64" s="130">
        <f t="shared" si="0"/>
        <v>2017</v>
      </c>
      <c r="F64" s="129">
        <f t="shared" si="1"/>
        <v>43100</v>
      </c>
      <c r="G64" s="140">
        <v>576000</v>
      </c>
      <c r="H64" s="140">
        <v>0</v>
      </c>
      <c r="I64" s="140">
        <v>576000</v>
      </c>
      <c r="J64" s="140">
        <f>+I64</f>
        <v>576000</v>
      </c>
      <c r="K64" s="110"/>
    </row>
    <row r="65" spans="1:11" ht="22.5">
      <c r="A65" s="124">
        <v>61</v>
      </c>
      <c r="B65" s="125" t="s">
        <v>580</v>
      </c>
      <c r="C65" s="126" t="s">
        <v>654</v>
      </c>
      <c r="D65" s="127" t="s">
        <v>655</v>
      </c>
      <c r="E65" s="130">
        <f t="shared" si="0"/>
        <v>2017</v>
      </c>
      <c r="F65" s="129">
        <f t="shared" si="1"/>
        <v>43100</v>
      </c>
      <c r="G65" s="139">
        <v>0</v>
      </c>
      <c r="H65" s="139">
        <v>0</v>
      </c>
      <c r="I65" s="139">
        <v>0</v>
      </c>
      <c r="J65" s="139">
        <f>SUM(J66:J69)</f>
        <v>0</v>
      </c>
      <c r="K65" s="110"/>
    </row>
    <row r="66" spans="1:11" ht="15">
      <c r="A66" s="124">
        <v>62</v>
      </c>
      <c r="B66" s="125" t="s">
        <v>580</v>
      </c>
      <c r="C66" s="126" t="s">
        <v>51</v>
      </c>
      <c r="D66" s="127" t="s">
        <v>656</v>
      </c>
      <c r="E66" s="130">
        <f t="shared" si="0"/>
        <v>2017</v>
      </c>
      <c r="F66" s="129">
        <f t="shared" si="1"/>
        <v>43100</v>
      </c>
      <c r="G66" s="140">
        <v>0</v>
      </c>
      <c r="H66" s="140">
        <v>0</v>
      </c>
      <c r="I66" s="140">
        <v>0</v>
      </c>
      <c r="J66" s="140">
        <f>+I66</f>
        <v>0</v>
      </c>
      <c r="K66" s="110"/>
    </row>
    <row r="67" spans="1:11" ht="15">
      <c r="A67" s="124">
        <v>63</v>
      </c>
      <c r="B67" s="125" t="s">
        <v>580</v>
      </c>
      <c r="C67" s="126" t="s">
        <v>52</v>
      </c>
      <c r="D67" s="127" t="s">
        <v>657</v>
      </c>
      <c r="E67" s="130">
        <f t="shared" si="0"/>
        <v>2017</v>
      </c>
      <c r="F67" s="129">
        <f t="shared" si="1"/>
        <v>43100</v>
      </c>
      <c r="G67" s="140">
        <v>0</v>
      </c>
      <c r="H67" s="140">
        <v>0</v>
      </c>
      <c r="I67" s="140">
        <v>0</v>
      </c>
      <c r="J67" s="140">
        <f>+I67</f>
        <v>0</v>
      </c>
      <c r="K67" s="110"/>
    </row>
    <row r="68" spans="1:11" ht="15">
      <c r="A68" s="124">
        <v>64</v>
      </c>
      <c r="B68" s="125" t="s">
        <v>580</v>
      </c>
      <c r="C68" s="126" t="s">
        <v>53</v>
      </c>
      <c r="D68" s="127" t="s">
        <v>658</v>
      </c>
      <c r="E68" s="130">
        <f t="shared" si="0"/>
        <v>2017</v>
      </c>
      <c r="F68" s="129">
        <f t="shared" si="1"/>
        <v>43100</v>
      </c>
      <c r="G68" s="140">
        <v>0</v>
      </c>
      <c r="H68" s="140">
        <v>0</v>
      </c>
      <c r="I68" s="140">
        <v>0</v>
      </c>
      <c r="J68" s="140">
        <f>+I68</f>
        <v>0</v>
      </c>
      <c r="K68" s="110"/>
    </row>
    <row r="69" spans="1:11" ht="22.5">
      <c r="A69" s="124">
        <v>65</v>
      </c>
      <c r="B69" s="125" t="s">
        <v>580</v>
      </c>
      <c r="C69" s="126" t="s">
        <v>54</v>
      </c>
      <c r="D69" s="127" t="s">
        <v>659</v>
      </c>
      <c r="E69" s="130">
        <f t="shared" si="0"/>
        <v>2017</v>
      </c>
      <c r="F69" s="129">
        <f t="shared" si="1"/>
        <v>43100</v>
      </c>
      <c r="G69" s="140">
        <v>0</v>
      </c>
      <c r="H69" s="140">
        <v>0</v>
      </c>
      <c r="I69" s="140">
        <v>0</v>
      </c>
      <c r="J69" s="140">
        <f>+I69</f>
        <v>0</v>
      </c>
      <c r="K69" s="110"/>
    </row>
    <row r="70" spans="1:11" ht="15">
      <c r="A70" s="124">
        <v>66</v>
      </c>
      <c r="B70" s="125"/>
      <c r="C70" s="126" t="s">
        <v>55</v>
      </c>
      <c r="D70" s="127" t="s">
        <v>660</v>
      </c>
      <c r="E70" s="130">
        <f t="shared" ref="E70:E133" si="4">E69</f>
        <v>2017</v>
      </c>
      <c r="F70" s="129">
        <f t="shared" si="1"/>
        <v>43100</v>
      </c>
      <c r="G70" s="140">
        <v>1190864.04</v>
      </c>
      <c r="H70" s="140">
        <v>0</v>
      </c>
      <c r="I70" s="140">
        <v>1190864.04</v>
      </c>
      <c r="J70" s="140">
        <f>+I70</f>
        <v>1190864.04</v>
      </c>
      <c r="K70" s="110"/>
    </row>
    <row r="71" spans="1:11" ht="15">
      <c r="A71" s="124">
        <v>67</v>
      </c>
      <c r="B71" s="125"/>
      <c r="C71" s="126" t="s">
        <v>661</v>
      </c>
      <c r="D71" s="127" t="s">
        <v>662</v>
      </c>
      <c r="E71" s="130">
        <f t="shared" si="4"/>
        <v>2017</v>
      </c>
      <c r="F71" s="129">
        <f t="shared" ref="F71:F134" si="5">+F70</f>
        <v>43100</v>
      </c>
      <c r="G71" s="139">
        <v>1725032.7733333334</v>
      </c>
      <c r="H71" s="139">
        <v>0</v>
      </c>
      <c r="I71" s="139">
        <v>1725032.7733333334</v>
      </c>
      <c r="J71" s="139">
        <f>SUM(J72:J78)</f>
        <v>1725032.7733333334</v>
      </c>
      <c r="K71" s="110"/>
    </row>
    <row r="72" spans="1:11" ht="15">
      <c r="A72" s="124">
        <v>68</v>
      </c>
      <c r="B72" s="125"/>
      <c r="C72" s="126" t="s">
        <v>56</v>
      </c>
      <c r="D72" s="127" t="s">
        <v>663</v>
      </c>
      <c r="E72" s="130">
        <f t="shared" si="4"/>
        <v>2017</v>
      </c>
      <c r="F72" s="129">
        <f t="shared" si="5"/>
        <v>43100</v>
      </c>
      <c r="G72" s="140">
        <v>33517.599999999999</v>
      </c>
      <c r="H72" s="140">
        <v>0</v>
      </c>
      <c r="I72" s="140">
        <v>33517.599999999999</v>
      </c>
      <c r="J72" s="140">
        <f>+I72</f>
        <v>33517.599999999999</v>
      </c>
      <c r="K72" s="110"/>
    </row>
    <row r="73" spans="1:11" ht="15">
      <c r="A73" s="124">
        <v>69</v>
      </c>
      <c r="B73" s="125"/>
      <c r="C73" s="126" t="s">
        <v>57</v>
      </c>
      <c r="D73" s="127" t="s">
        <v>664</v>
      </c>
      <c r="E73" s="130">
        <f t="shared" si="4"/>
        <v>2017</v>
      </c>
      <c r="F73" s="129">
        <f t="shared" si="5"/>
        <v>43100</v>
      </c>
      <c r="G73" s="140">
        <v>1063931.9466666665</v>
      </c>
      <c r="H73" s="140">
        <v>0</v>
      </c>
      <c r="I73" s="140">
        <v>1063931.9466666665</v>
      </c>
      <c r="J73" s="140">
        <f t="shared" ref="J73:J78" si="6">+I73</f>
        <v>1063931.9466666665</v>
      </c>
      <c r="K73" s="110"/>
    </row>
    <row r="74" spans="1:11" ht="15">
      <c r="A74" s="124">
        <v>70</v>
      </c>
      <c r="B74" s="131"/>
      <c r="C74" s="126" t="s">
        <v>58</v>
      </c>
      <c r="D74" s="127" t="s">
        <v>665</v>
      </c>
      <c r="E74" s="130">
        <f t="shared" si="4"/>
        <v>2017</v>
      </c>
      <c r="F74" s="129">
        <f t="shared" si="5"/>
        <v>43100</v>
      </c>
      <c r="G74" s="140">
        <v>0</v>
      </c>
      <c r="H74" s="140">
        <v>0</v>
      </c>
      <c r="I74" s="140">
        <v>0</v>
      </c>
      <c r="J74" s="140">
        <f t="shared" si="6"/>
        <v>0</v>
      </c>
      <c r="K74" s="110"/>
    </row>
    <row r="75" spans="1:11" ht="15">
      <c r="A75" s="124">
        <v>71</v>
      </c>
      <c r="B75" s="131"/>
      <c r="C75" s="126" t="s">
        <v>59</v>
      </c>
      <c r="D75" s="127" t="s">
        <v>666</v>
      </c>
      <c r="E75" s="130">
        <f t="shared" si="4"/>
        <v>2017</v>
      </c>
      <c r="F75" s="129">
        <f t="shared" si="5"/>
        <v>43100</v>
      </c>
      <c r="G75" s="140">
        <v>361273.82666666666</v>
      </c>
      <c r="H75" s="140">
        <v>0</v>
      </c>
      <c r="I75" s="140">
        <v>361273.82666666666</v>
      </c>
      <c r="J75" s="140">
        <f t="shared" si="6"/>
        <v>361273.82666666666</v>
      </c>
      <c r="K75" s="110"/>
    </row>
    <row r="76" spans="1:11" ht="22.5">
      <c r="A76" s="124">
        <v>72</v>
      </c>
      <c r="B76" s="131" t="s">
        <v>581</v>
      </c>
      <c r="C76" s="126" t="s">
        <v>60</v>
      </c>
      <c r="D76" s="127" t="s">
        <v>667</v>
      </c>
      <c r="E76" s="130">
        <f t="shared" si="4"/>
        <v>2017</v>
      </c>
      <c r="F76" s="129">
        <f t="shared" si="5"/>
        <v>43100</v>
      </c>
      <c r="G76" s="140">
        <v>0</v>
      </c>
      <c r="H76" s="140">
        <v>0</v>
      </c>
      <c r="I76" s="140">
        <v>0</v>
      </c>
      <c r="J76" s="140">
        <f t="shared" si="6"/>
        <v>0</v>
      </c>
      <c r="K76" s="110"/>
    </row>
    <row r="77" spans="1:11" ht="15">
      <c r="A77" s="124">
        <v>73</v>
      </c>
      <c r="B77" s="131"/>
      <c r="C77" s="126" t="s">
        <v>61</v>
      </c>
      <c r="D77" s="127" t="s">
        <v>668</v>
      </c>
      <c r="E77" s="130">
        <f t="shared" si="4"/>
        <v>2017</v>
      </c>
      <c r="F77" s="129">
        <f t="shared" si="5"/>
        <v>43100</v>
      </c>
      <c r="G77" s="140">
        <v>136374.45333333334</v>
      </c>
      <c r="H77" s="140">
        <v>0</v>
      </c>
      <c r="I77" s="140">
        <v>136374.45333333334</v>
      </c>
      <c r="J77" s="140">
        <f t="shared" si="6"/>
        <v>136374.45333333334</v>
      </c>
      <c r="K77" s="110"/>
    </row>
    <row r="78" spans="1:11" ht="15">
      <c r="A78" s="124">
        <v>74</v>
      </c>
      <c r="B78" s="125" t="s">
        <v>581</v>
      </c>
      <c r="C78" s="126" t="s">
        <v>62</v>
      </c>
      <c r="D78" s="127" t="s">
        <v>669</v>
      </c>
      <c r="E78" s="130">
        <f t="shared" si="4"/>
        <v>2017</v>
      </c>
      <c r="F78" s="129">
        <f t="shared" si="5"/>
        <v>43100</v>
      </c>
      <c r="G78" s="140">
        <v>129934.94666666668</v>
      </c>
      <c r="H78" s="140">
        <v>0</v>
      </c>
      <c r="I78" s="140">
        <v>129934.94666666668</v>
      </c>
      <c r="J78" s="140">
        <f t="shared" si="6"/>
        <v>129934.94666666668</v>
      </c>
      <c r="K78" s="110"/>
    </row>
    <row r="79" spans="1:11" ht="15">
      <c r="A79" s="124">
        <v>75</v>
      </c>
      <c r="B79" s="125"/>
      <c r="C79" s="126" t="s">
        <v>670</v>
      </c>
      <c r="D79" s="127" t="s">
        <v>671</v>
      </c>
      <c r="E79" s="130">
        <f t="shared" si="4"/>
        <v>2017</v>
      </c>
      <c r="F79" s="129">
        <f t="shared" si="5"/>
        <v>43100</v>
      </c>
      <c r="G79" s="139">
        <v>1062846.0533333335</v>
      </c>
      <c r="H79" s="139">
        <v>0</v>
      </c>
      <c r="I79" s="139">
        <v>1062846.0533333335</v>
      </c>
      <c r="J79" s="139">
        <f>J80+J81+J84+J88+J92</f>
        <v>1062846.0533333335</v>
      </c>
      <c r="K79" s="110"/>
    </row>
    <row r="80" spans="1:11" ht="15">
      <c r="A80" s="124">
        <v>76</v>
      </c>
      <c r="B80" s="125"/>
      <c r="C80" s="126" t="s">
        <v>63</v>
      </c>
      <c r="D80" s="127" t="s">
        <v>672</v>
      </c>
      <c r="E80" s="130">
        <f t="shared" si="4"/>
        <v>2017</v>
      </c>
      <c r="F80" s="129">
        <f t="shared" si="5"/>
        <v>43100</v>
      </c>
      <c r="G80" s="140">
        <v>0</v>
      </c>
      <c r="H80" s="140">
        <v>0</v>
      </c>
      <c r="I80" s="140">
        <v>0</v>
      </c>
      <c r="J80" s="140">
        <f>+I80</f>
        <v>0</v>
      </c>
      <c r="K80" s="110"/>
    </row>
    <row r="81" spans="1:11" ht="15">
      <c r="A81" s="124">
        <v>77</v>
      </c>
      <c r="B81" s="125"/>
      <c r="C81" s="126" t="s">
        <v>673</v>
      </c>
      <c r="D81" s="127" t="s">
        <v>674</v>
      </c>
      <c r="E81" s="130">
        <f t="shared" si="4"/>
        <v>2017</v>
      </c>
      <c r="F81" s="129">
        <f t="shared" si="5"/>
        <v>43100</v>
      </c>
      <c r="G81" s="139">
        <v>0</v>
      </c>
      <c r="H81" s="139">
        <v>0</v>
      </c>
      <c r="I81" s="139">
        <v>0</v>
      </c>
      <c r="J81" s="139">
        <f>SUM(J82:J83)</f>
        <v>0</v>
      </c>
      <c r="K81" s="110"/>
    </row>
    <row r="82" spans="1:11" ht="15">
      <c r="A82" s="124">
        <v>78</v>
      </c>
      <c r="B82" s="131"/>
      <c r="C82" s="126" t="s">
        <v>64</v>
      </c>
      <c r="D82" s="127" t="s">
        <v>675</v>
      </c>
      <c r="E82" s="130">
        <f t="shared" si="4"/>
        <v>2017</v>
      </c>
      <c r="F82" s="129">
        <f t="shared" si="5"/>
        <v>43100</v>
      </c>
      <c r="G82" s="140">
        <v>0</v>
      </c>
      <c r="H82" s="140">
        <v>0</v>
      </c>
      <c r="I82" s="140">
        <v>0</v>
      </c>
      <c r="J82" s="140">
        <f>+I82</f>
        <v>0</v>
      </c>
      <c r="K82" s="110"/>
    </row>
    <row r="83" spans="1:11" ht="15">
      <c r="A83" s="124">
        <v>79</v>
      </c>
      <c r="B83" s="131"/>
      <c r="C83" s="126" t="s">
        <v>65</v>
      </c>
      <c r="D83" s="127" t="s">
        <v>676</v>
      </c>
      <c r="E83" s="130">
        <f t="shared" si="4"/>
        <v>2017</v>
      </c>
      <c r="F83" s="129">
        <f t="shared" si="5"/>
        <v>43100</v>
      </c>
      <c r="G83" s="140">
        <v>0</v>
      </c>
      <c r="H83" s="140">
        <v>0</v>
      </c>
      <c r="I83" s="140">
        <v>0</v>
      </c>
      <c r="J83" s="140">
        <f>+I83</f>
        <v>0</v>
      </c>
      <c r="K83" s="110"/>
    </row>
    <row r="84" spans="1:11" ht="15">
      <c r="A84" s="124">
        <v>80</v>
      </c>
      <c r="B84" s="131" t="s">
        <v>581</v>
      </c>
      <c r="C84" s="126" t="s">
        <v>677</v>
      </c>
      <c r="D84" s="127" t="s">
        <v>678</v>
      </c>
      <c r="E84" s="130">
        <f t="shared" si="4"/>
        <v>2017</v>
      </c>
      <c r="F84" s="129">
        <f t="shared" si="5"/>
        <v>43100</v>
      </c>
      <c r="G84" s="139">
        <v>477659.7466666667</v>
      </c>
      <c r="H84" s="139">
        <v>0</v>
      </c>
      <c r="I84" s="139">
        <v>477659.7466666667</v>
      </c>
      <c r="J84" s="139">
        <f>SUM(J85:J87)</f>
        <v>477659.7466666667</v>
      </c>
      <c r="K84" s="110"/>
    </row>
    <row r="85" spans="1:11" ht="22.5">
      <c r="A85" s="124">
        <v>81</v>
      </c>
      <c r="B85" s="125" t="s">
        <v>581</v>
      </c>
      <c r="C85" s="126" t="s">
        <v>66</v>
      </c>
      <c r="D85" s="127" t="s">
        <v>679</v>
      </c>
      <c r="E85" s="130">
        <f t="shared" si="4"/>
        <v>2017</v>
      </c>
      <c r="F85" s="129">
        <f t="shared" si="5"/>
        <v>43100</v>
      </c>
      <c r="G85" s="140">
        <v>373585.60000000003</v>
      </c>
      <c r="H85" s="140">
        <v>0</v>
      </c>
      <c r="I85" s="140">
        <v>373585.60000000003</v>
      </c>
      <c r="J85" s="140">
        <f>+I85</f>
        <v>373585.60000000003</v>
      </c>
      <c r="K85" s="110"/>
    </row>
    <row r="86" spans="1:11" ht="15">
      <c r="A86" s="124">
        <v>82</v>
      </c>
      <c r="B86" s="125" t="s">
        <v>581</v>
      </c>
      <c r="C86" s="126" t="s">
        <v>67</v>
      </c>
      <c r="D86" s="127" t="s">
        <v>680</v>
      </c>
      <c r="E86" s="130">
        <f t="shared" si="4"/>
        <v>2017</v>
      </c>
      <c r="F86" s="129">
        <f t="shared" si="5"/>
        <v>43100</v>
      </c>
      <c r="G86" s="140">
        <v>0</v>
      </c>
      <c r="H86" s="140">
        <v>0</v>
      </c>
      <c r="I86" s="140">
        <v>0</v>
      </c>
      <c r="J86" s="140">
        <f>+I86</f>
        <v>0</v>
      </c>
      <c r="K86" s="110"/>
    </row>
    <row r="87" spans="1:11" ht="15">
      <c r="A87" s="124">
        <v>83</v>
      </c>
      <c r="B87" s="125" t="s">
        <v>581</v>
      </c>
      <c r="C87" s="126" t="s">
        <v>68</v>
      </c>
      <c r="D87" s="127" t="s">
        <v>681</v>
      </c>
      <c r="E87" s="130">
        <f t="shared" si="4"/>
        <v>2017</v>
      </c>
      <c r="F87" s="129">
        <f t="shared" si="5"/>
        <v>43100</v>
      </c>
      <c r="G87" s="140">
        <v>104074.14666666667</v>
      </c>
      <c r="H87" s="140">
        <v>0</v>
      </c>
      <c r="I87" s="140">
        <v>104074.14666666667</v>
      </c>
      <c r="J87" s="140">
        <f>+I87</f>
        <v>104074.14666666667</v>
      </c>
      <c r="K87" s="110"/>
    </row>
    <row r="88" spans="1:11" ht="15">
      <c r="A88" s="124">
        <v>84</v>
      </c>
      <c r="B88" s="125"/>
      <c r="C88" s="126" t="s">
        <v>682</v>
      </c>
      <c r="D88" s="127" t="s">
        <v>683</v>
      </c>
      <c r="E88" s="130">
        <f t="shared" si="4"/>
        <v>2017</v>
      </c>
      <c r="F88" s="129">
        <f t="shared" si="5"/>
        <v>43100</v>
      </c>
      <c r="G88" s="139">
        <v>309195.45333333337</v>
      </c>
      <c r="H88" s="139">
        <v>0</v>
      </c>
      <c r="I88" s="139">
        <v>309195.45333333337</v>
      </c>
      <c r="J88" s="139">
        <f>SUM(J89:J91)</f>
        <v>309195.45333333337</v>
      </c>
      <c r="K88" s="110"/>
    </row>
    <row r="89" spans="1:11" ht="22.5">
      <c r="A89" s="124">
        <v>85</v>
      </c>
      <c r="B89" s="125"/>
      <c r="C89" s="126" t="s">
        <v>69</v>
      </c>
      <c r="D89" s="127" t="s">
        <v>684</v>
      </c>
      <c r="E89" s="130">
        <f t="shared" si="4"/>
        <v>2017</v>
      </c>
      <c r="F89" s="129">
        <f t="shared" si="5"/>
        <v>43100</v>
      </c>
      <c r="G89" s="140">
        <v>99504.066666666666</v>
      </c>
      <c r="H89" s="140">
        <v>0</v>
      </c>
      <c r="I89" s="140">
        <v>99504.066666666666</v>
      </c>
      <c r="J89" s="140">
        <f>+I89</f>
        <v>99504.066666666666</v>
      </c>
      <c r="K89" s="110"/>
    </row>
    <row r="90" spans="1:11" ht="15">
      <c r="A90" s="124">
        <v>86</v>
      </c>
      <c r="B90" s="125"/>
      <c r="C90" s="126" t="s">
        <v>685</v>
      </c>
      <c r="D90" s="127" t="s">
        <v>686</v>
      </c>
      <c r="E90" s="130">
        <f t="shared" si="4"/>
        <v>2017</v>
      </c>
      <c r="F90" s="129">
        <f t="shared" si="5"/>
        <v>43100</v>
      </c>
      <c r="G90" s="140">
        <v>0</v>
      </c>
      <c r="H90" s="140">
        <v>0</v>
      </c>
      <c r="I90" s="140">
        <v>0</v>
      </c>
      <c r="J90" s="140">
        <f>+I90</f>
        <v>0</v>
      </c>
      <c r="K90" s="110"/>
    </row>
    <row r="91" spans="1:11" ht="15">
      <c r="A91" s="124">
        <v>87</v>
      </c>
      <c r="B91" s="125"/>
      <c r="C91" s="126" t="s">
        <v>70</v>
      </c>
      <c r="D91" s="127" t="s">
        <v>687</v>
      </c>
      <c r="E91" s="130">
        <f t="shared" si="4"/>
        <v>2017</v>
      </c>
      <c r="F91" s="129">
        <f t="shared" si="5"/>
        <v>43100</v>
      </c>
      <c r="G91" s="140">
        <v>209691.38666666669</v>
      </c>
      <c r="H91" s="140">
        <v>0</v>
      </c>
      <c r="I91" s="140">
        <v>209691.38666666669</v>
      </c>
      <c r="J91" s="140">
        <f>+I91</f>
        <v>209691.38666666669</v>
      </c>
      <c r="K91" s="110"/>
    </row>
    <row r="92" spans="1:11" ht="15">
      <c r="A92" s="124">
        <v>88</v>
      </c>
      <c r="B92" s="125"/>
      <c r="C92" s="126" t="s">
        <v>688</v>
      </c>
      <c r="D92" s="127" t="s">
        <v>689</v>
      </c>
      <c r="E92" s="130">
        <f t="shared" si="4"/>
        <v>2017</v>
      </c>
      <c r="F92" s="129">
        <f t="shared" si="5"/>
        <v>43100</v>
      </c>
      <c r="G92" s="139">
        <v>275990.85333333333</v>
      </c>
      <c r="H92" s="139">
        <v>0</v>
      </c>
      <c r="I92" s="139">
        <v>275990.85333333333</v>
      </c>
      <c r="J92" s="139">
        <f>J93+J97</f>
        <v>275990.85333333333</v>
      </c>
      <c r="K92" s="110"/>
    </row>
    <row r="93" spans="1:11" ht="15">
      <c r="A93" s="124">
        <v>89</v>
      </c>
      <c r="B93" s="125"/>
      <c r="C93" s="126" t="s">
        <v>690</v>
      </c>
      <c r="D93" s="127" t="s">
        <v>691</v>
      </c>
      <c r="E93" s="130">
        <f t="shared" si="4"/>
        <v>2017</v>
      </c>
      <c r="F93" s="129">
        <f t="shared" si="5"/>
        <v>43100</v>
      </c>
      <c r="G93" s="139">
        <v>0</v>
      </c>
      <c r="H93" s="139">
        <v>0</v>
      </c>
      <c r="I93" s="139">
        <v>0</v>
      </c>
      <c r="J93" s="139">
        <f>SUM(J94:J96)</f>
        <v>0</v>
      </c>
      <c r="K93" s="110"/>
    </row>
    <row r="94" spans="1:11" ht="15">
      <c r="A94" s="124">
        <v>90</v>
      </c>
      <c r="B94" s="125"/>
      <c r="C94" s="126" t="s">
        <v>71</v>
      </c>
      <c r="D94" s="127" t="s">
        <v>692</v>
      </c>
      <c r="E94" s="130">
        <f t="shared" si="4"/>
        <v>2017</v>
      </c>
      <c r="F94" s="129">
        <f t="shared" si="5"/>
        <v>43100</v>
      </c>
      <c r="G94" s="140">
        <v>0</v>
      </c>
      <c r="H94" s="140">
        <v>0</v>
      </c>
      <c r="I94" s="140">
        <v>0</v>
      </c>
      <c r="J94" s="140">
        <f>+I94</f>
        <v>0</v>
      </c>
      <c r="K94" s="110"/>
    </row>
    <row r="95" spans="1:11" ht="15">
      <c r="A95" s="124">
        <v>91</v>
      </c>
      <c r="B95" s="125"/>
      <c r="C95" s="126" t="s">
        <v>72</v>
      </c>
      <c r="D95" s="127" t="s">
        <v>693</v>
      </c>
      <c r="E95" s="130">
        <f t="shared" si="4"/>
        <v>2017</v>
      </c>
      <c r="F95" s="129">
        <f t="shared" si="5"/>
        <v>43100</v>
      </c>
      <c r="G95" s="140">
        <v>0</v>
      </c>
      <c r="H95" s="140">
        <v>0</v>
      </c>
      <c r="I95" s="140">
        <v>0</v>
      </c>
      <c r="J95" s="140">
        <f>+I95</f>
        <v>0</v>
      </c>
      <c r="K95" s="110"/>
    </row>
    <row r="96" spans="1:11" ht="15">
      <c r="A96" s="124">
        <v>92</v>
      </c>
      <c r="B96" s="125"/>
      <c r="C96" s="126" t="s">
        <v>73</v>
      </c>
      <c r="D96" s="127" t="s">
        <v>694</v>
      </c>
      <c r="E96" s="130">
        <f t="shared" si="4"/>
        <v>2017</v>
      </c>
      <c r="F96" s="129">
        <f t="shared" si="5"/>
        <v>43100</v>
      </c>
      <c r="G96" s="140">
        <v>0</v>
      </c>
      <c r="H96" s="140">
        <v>0</v>
      </c>
      <c r="I96" s="140">
        <v>0</v>
      </c>
      <c r="J96" s="140">
        <f>+I96</f>
        <v>0</v>
      </c>
      <c r="K96" s="110"/>
    </row>
    <row r="97" spans="1:11" ht="15">
      <c r="A97" s="124">
        <v>93</v>
      </c>
      <c r="B97" s="125"/>
      <c r="C97" s="126" t="s">
        <v>74</v>
      </c>
      <c r="D97" s="127" t="s">
        <v>695</v>
      </c>
      <c r="E97" s="130">
        <f t="shared" si="4"/>
        <v>2017</v>
      </c>
      <c r="F97" s="129">
        <f t="shared" si="5"/>
        <v>43100</v>
      </c>
      <c r="G97" s="140">
        <v>275990.85333333333</v>
      </c>
      <c r="H97" s="140">
        <v>0</v>
      </c>
      <c r="I97" s="140">
        <v>275990.85333333333</v>
      </c>
      <c r="J97" s="140">
        <f>+I97</f>
        <v>275990.85333333333</v>
      </c>
      <c r="K97" s="110"/>
    </row>
    <row r="98" spans="1:11" ht="15">
      <c r="A98" s="124">
        <v>94</v>
      </c>
      <c r="B98" s="125"/>
      <c r="C98" s="126" t="s">
        <v>696</v>
      </c>
      <c r="D98" s="127" t="s">
        <v>697</v>
      </c>
      <c r="E98" s="130">
        <f t="shared" si="4"/>
        <v>2017</v>
      </c>
      <c r="F98" s="129">
        <f t="shared" si="5"/>
        <v>43100</v>
      </c>
      <c r="G98" s="139">
        <v>1761434.16</v>
      </c>
      <c r="H98" s="139">
        <v>0</v>
      </c>
      <c r="I98" s="139">
        <v>1761434.16</v>
      </c>
      <c r="J98" s="139">
        <f>SUM(J99:J101)</f>
        <v>1761434.16</v>
      </c>
      <c r="K98" s="110"/>
    </row>
    <row r="99" spans="1:11" ht="22.5">
      <c r="A99" s="124">
        <v>95</v>
      </c>
      <c r="B99" s="125"/>
      <c r="C99" s="126" t="s">
        <v>75</v>
      </c>
      <c r="D99" s="127" t="s">
        <v>698</v>
      </c>
      <c r="E99" s="130">
        <f t="shared" si="4"/>
        <v>2017</v>
      </c>
      <c r="F99" s="129">
        <f t="shared" si="5"/>
        <v>43100</v>
      </c>
      <c r="G99" s="140">
        <v>1737521.3333333333</v>
      </c>
      <c r="H99" s="140">
        <v>0</v>
      </c>
      <c r="I99" s="140">
        <v>1737521.3333333333</v>
      </c>
      <c r="J99" s="140">
        <f>+I99</f>
        <v>1737521.3333333333</v>
      </c>
      <c r="K99" s="110"/>
    </row>
    <row r="100" spans="1:11" ht="15">
      <c r="A100" s="124">
        <v>96</v>
      </c>
      <c r="B100" s="125"/>
      <c r="C100" s="126" t="s">
        <v>76</v>
      </c>
      <c r="D100" s="127" t="s">
        <v>699</v>
      </c>
      <c r="E100" s="130">
        <f t="shared" si="4"/>
        <v>2017</v>
      </c>
      <c r="F100" s="129">
        <f t="shared" si="5"/>
        <v>43100</v>
      </c>
      <c r="G100" s="140">
        <v>23912.826666666671</v>
      </c>
      <c r="H100" s="140">
        <v>0</v>
      </c>
      <c r="I100" s="140">
        <v>23912.826666666671</v>
      </c>
      <c r="J100" s="140">
        <f>+I100</f>
        <v>23912.826666666671</v>
      </c>
      <c r="K100" s="110"/>
    </row>
    <row r="101" spans="1:11" ht="15">
      <c r="A101" s="124">
        <v>97</v>
      </c>
      <c r="B101" s="125"/>
      <c r="C101" s="126" t="s">
        <v>77</v>
      </c>
      <c r="D101" s="127" t="s">
        <v>700</v>
      </c>
      <c r="E101" s="130">
        <f t="shared" si="4"/>
        <v>2017</v>
      </c>
      <c r="F101" s="129">
        <f t="shared" si="5"/>
        <v>43100</v>
      </c>
      <c r="G101" s="140">
        <v>0</v>
      </c>
      <c r="H101" s="140">
        <v>0</v>
      </c>
      <c r="I101" s="140">
        <v>0</v>
      </c>
      <c r="J101" s="140">
        <f>+I101</f>
        <v>0</v>
      </c>
      <c r="K101" s="110"/>
    </row>
    <row r="102" spans="1:11" ht="15">
      <c r="A102" s="124">
        <v>98</v>
      </c>
      <c r="B102" s="125"/>
      <c r="C102" s="126" t="s">
        <v>701</v>
      </c>
      <c r="D102" s="127" t="s">
        <v>702</v>
      </c>
      <c r="E102" s="130">
        <f t="shared" si="4"/>
        <v>2017</v>
      </c>
      <c r="F102" s="129">
        <f t="shared" si="5"/>
        <v>43100</v>
      </c>
      <c r="G102" s="139">
        <v>10151698.359999998</v>
      </c>
      <c r="H102" s="139">
        <v>0</v>
      </c>
      <c r="I102" s="139">
        <v>10151698.359999998</v>
      </c>
      <c r="J102" s="139">
        <f>SUM(J103:J108)</f>
        <v>10151698.359999998</v>
      </c>
      <c r="K102" s="110"/>
    </row>
    <row r="103" spans="1:11" ht="15">
      <c r="A103" s="124">
        <v>99</v>
      </c>
      <c r="B103" s="125"/>
      <c r="C103" s="126" t="s">
        <v>78</v>
      </c>
      <c r="D103" s="127" t="s">
        <v>703</v>
      </c>
      <c r="E103" s="130">
        <f t="shared" si="4"/>
        <v>2017</v>
      </c>
      <c r="F103" s="129">
        <f t="shared" si="5"/>
        <v>43100</v>
      </c>
      <c r="G103" s="140">
        <v>0</v>
      </c>
      <c r="H103" s="140">
        <v>0</v>
      </c>
      <c r="I103" s="140">
        <v>0</v>
      </c>
      <c r="J103" s="140">
        <f>+I103</f>
        <v>0</v>
      </c>
      <c r="K103" s="110"/>
    </row>
    <row r="104" spans="1:11" ht="15">
      <c r="A104" s="124">
        <v>100</v>
      </c>
      <c r="B104" s="125"/>
      <c r="C104" s="126" t="s">
        <v>79</v>
      </c>
      <c r="D104" s="127" t="s">
        <v>704</v>
      </c>
      <c r="E104" s="130">
        <f t="shared" si="4"/>
        <v>2017</v>
      </c>
      <c r="F104" s="129">
        <f t="shared" si="5"/>
        <v>43100</v>
      </c>
      <c r="G104" s="140">
        <v>5707830.4699999997</v>
      </c>
      <c r="H104" s="140">
        <v>0</v>
      </c>
      <c r="I104" s="140">
        <v>5707830.4699999997</v>
      </c>
      <c r="J104" s="140">
        <f t="shared" ref="J104:J109" si="7">+I104</f>
        <v>5707830.4699999997</v>
      </c>
      <c r="K104" s="110"/>
    </row>
    <row r="105" spans="1:11" ht="15">
      <c r="A105" s="124">
        <v>101</v>
      </c>
      <c r="B105" s="125"/>
      <c r="C105" s="126" t="s">
        <v>80</v>
      </c>
      <c r="D105" s="127" t="s">
        <v>705</v>
      </c>
      <c r="E105" s="130">
        <f t="shared" si="4"/>
        <v>2017</v>
      </c>
      <c r="F105" s="129">
        <f t="shared" si="5"/>
        <v>43100</v>
      </c>
      <c r="G105" s="140">
        <v>2214005.9399999995</v>
      </c>
      <c r="H105" s="140">
        <v>0</v>
      </c>
      <c r="I105" s="140">
        <v>2214005.9399999995</v>
      </c>
      <c r="J105" s="140">
        <f t="shared" si="7"/>
        <v>2214005.9399999995</v>
      </c>
      <c r="K105" s="110"/>
    </row>
    <row r="106" spans="1:11" ht="15">
      <c r="A106" s="124">
        <v>102</v>
      </c>
      <c r="B106" s="125"/>
      <c r="C106" s="126" t="s">
        <v>81</v>
      </c>
      <c r="D106" s="127" t="s">
        <v>706</v>
      </c>
      <c r="E106" s="130">
        <f t="shared" si="4"/>
        <v>2017</v>
      </c>
      <c r="F106" s="129">
        <f t="shared" si="5"/>
        <v>43100</v>
      </c>
      <c r="G106" s="140">
        <v>1831808.41</v>
      </c>
      <c r="H106" s="140">
        <v>0</v>
      </c>
      <c r="I106" s="140">
        <v>1831808.41</v>
      </c>
      <c r="J106" s="140">
        <f t="shared" si="7"/>
        <v>1831808.41</v>
      </c>
      <c r="K106" s="110"/>
    </row>
    <row r="107" spans="1:11" ht="15">
      <c r="A107" s="124">
        <v>103</v>
      </c>
      <c r="B107" s="125"/>
      <c r="C107" s="126" t="s">
        <v>82</v>
      </c>
      <c r="D107" s="127" t="s">
        <v>707</v>
      </c>
      <c r="E107" s="130">
        <f t="shared" si="4"/>
        <v>2017</v>
      </c>
      <c r="F107" s="129">
        <f t="shared" si="5"/>
        <v>43100</v>
      </c>
      <c r="G107" s="140">
        <v>0</v>
      </c>
      <c r="H107" s="140">
        <v>0</v>
      </c>
      <c r="I107" s="140">
        <v>0</v>
      </c>
      <c r="J107" s="140">
        <f t="shared" si="7"/>
        <v>0</v>
      </c>
      <c r="K107" s="110"/>
    </row>
    <row r="108" spans="1:11" ht="15">
      <c r="A108" s="124">
        <v>104</v>
      </c>
      <c r="B108" s="125"/>
      <c r="C108" s="126" t="s">
        <v>83</v>
      </c>
      <c r="D108" s="127" t="s">
        <v>708</v>
      </c>
      <c r="E108" s="130">
        <f t="shared" si="4"/>
        <v>2017</v>
      </c>
      <c r="F108" s="129">
        <f t="shared" si="5"/>
        <v>43100</v>
      </c>
      <c r="G108" s="140">
        <v>398053.54</v>
      </c>
      <c r="H108" s="140">
        <v>0</v>
      </c>
      <c r="I108" s="140">
        <v>398053.54</v>
      </c>
      <c r="J108" s="140">
        <f t="shared" si="7"/>
        <v>398053.54</v>
      </c>
      <c r="K108" s="110"/>
    </row>
    <row r="109" spans="1:11" ht="15">
      <c r="A109" s="124">
        <v>105</v>
      </c>
      <c r="B109" s="125"/>
      <c r="C109" s="126" t="s">
        <v>84</v>
      </c>
      <c r="D109" s="127" t="s">
        <v>709</v>
      </c>
      <c r="E109" s="130">
        <f t="shared" si="4"/>
        <v>2017</v>
      </c>
      <c r="F109" s="129">
        <f t="shared" si="5"/>
        <v>43100</v>
      </c>
      <c r="G109" s="140">
        <v>0</v>
      </c>
      <c r="H109" s="140">
        <v>0</v>
      </c>
      <c r="I109" s="140">
        <v>0</v>
      </c>
      <c r="J109" s="140">
        <f t="shared" si="7"/>
        <v>0</v>
      </c>
      <c r="K109" s="110"/>
    </row>
    <row r="110" spans="1:11" ht="15">
      <c r="A110" s="124">
        <v>106</v>
      </c>
      <c r="B110" s="125"/>
      <c r="C110" s="126" t="s">
        <v>710</v>
      </c>
      <c r="D110" s="127" t="s">
        <v>711</v>
      </c>
      <c r="E110" s="130">
        <f t="shared" si="4"/>
        <v>2017</v>
      </c>
      <c r="F110" s="129">
        <f t="shared" si="5"/>
        <v>43100</v>
      </c>
      <c r="G110" s="139">
        <v>726951.01333333342</v>
      </c>
      <c r="H110" s="139">
        <v>0</v>
      </c>
      <c r="I110" s="139">
        <v>726951.01333333342</v>
      </c>
      <c r="J110" s="139">
        <f>SUM(J111:J113)</f>
        <v>726951.01333333342</v>
      </c>
      <c r="K110" s="110"/>
    </row>
    <row r="111" spans="1:11" ht="15">
      <c r="A111" s="124">
        <v>107</v>
      </c>
      <c r="B111" s="125"/>
      <c r="C111" s="126" t="s">
        <v>85</v>
      </c>
      <c r="D111" s="127" t="s">
        <v>712</v>
      </c>
      <c r="E111" s="130">
        <f t="shared" si="4"/>
        <v>2017</v>
      </c>
      <c r="F111" s="129">
        <f t="shared" si="5"/>
        <v>43100</v>
      </c>
      <c r="G111" s="140">
        <v>800</v>
      </c>
      <c r="H111" s="140">
        <v>0</v>
      </c>
      <c r="I111" s="140">
        <v>800</v>
      </c>
      <c r="J111" s="140">
        <f>+I111</f>
        <v>800</v>
      </c>
      <c r="K111" s="110"/>
    </row>
    <row r="112" spans="1:11" ht="15">
      <c r="A112" s="124">
        <v>108</v>
      </c>
      <c r="B112" s="131"/>
      <c r="C112" s="126" t="s">
        <v>86</v>
      </c>
      <c r="D112" s="127" t="s">
        <v>713</v>
      </c>
      <c r="E112" s="130">
        <f t="shared" si="4"/>
        <v>2017</v>
      </c>
      <c r="F112" s="129">
        <f t="shared" si="5"/>
        <v>43100</v>
      </c>
      <c r="G112" s="140">
        <v>48693.440000000002</v>
      </c>
      <c r="H112" s="140">
        <v>0</v>
      </c>
      <c r="I112" s="140">
        <v>48693.440000000002</v>
      </c>
      <c r="J112" s="140">
        <f>+I112</f>
        <v>48693.440000000002</v>
      </c>
      <c r="K112" s="110"/>
    </row>
    <row r="113" spans="1:11" ht="15">
      <c r="A113" s="124">
        <v>109</v>
      </c>
      <c r="B113" s="125"/>
      <c r="C113" s="126" t="s">
        <v>87</v>
      </c>
      <c r="D113" s="127" t="s">
        <v>714</v>
      </c>
      <c r="E113" s="130">
        <f t="shared" si="4"/>
        <v>2017</v>
      </c>
      <c r="F113" s="129">
        <f t="shared" si="5"/>
        <v>43100</v>
      </c>
      <c r="G113" s="140">
        <v>677457.57333333336</v>
      </c>
      <c r="H113" s="140">
        <v>0</v>
      </c>
      <c r="I113" s="140">
        <v>677457.57333333336</v>
      </c>
      <c r="J113" s="140">
        <f>+I113</f>
        <v>677457.57333333336</v>
      </c>
      <c r="K113" s="110"/>
    </row>
    <row r="114" spans="1:11" ht="15">
      <c r="A114" s="124">
        <v>110</v>
      </c>
      <c r="B114" s="125"/>
      <c r="C114" s="126" t="s">
        <v>715</v>
      </c>
      <c r="D114" s="127" t="s">
        <v>716</v>
      </c>
      <c r="E114" s="130">
        <f t="shared" si="4"/>
        <v>2017</v>
      </c>
      <c r="F114" s="129">
        <f t="shared" si="5"/>
        <v>43100</v>
      </c>
      <c r="G114" s="139">
        <v>349119708.55952215</v>
      </c>
      <c r="H114" s="139">
        <v>-62095799.198911563</v>
      </c>
      <c r="I114" s="139">
        <v>287023909.3606106</v>
      </c>
      <c r="J114" s="139">
        <f>J5+J28+J31+J36+J79+J98+J102+J109+J110</f>
        <v>287023909.3606106</v>
      </c>
      <c r="K114" s="110"/>
    </row>
    <row r="115" spans="1:11" ht="15">
      <c r="A115" s="124">
        <v>111</v>
      </c>
      <c r="B115" s="125"/>
      <c r="C115" s="126" t="s">
        <v>717</v>
      </c>
      <c r="D115" s="127" t="s">
        <v>718</v>
      </c>
      <c r="E115" s="130">
        <f t="shared" si="4"/>
        <v>2017</v>
      </c>
      <c r="F115" s="129">
        <f t="shared" si="5"/>
        <v>43100</v>
      </c>
      <c r="G115" s="139">
        <v>85084131.866666675</v>
      </c>
      <c r="H115" s="139">
        <v>1041568</v>
      </c>
      <c r="I115" s="139">
        <v>86125699.866666675</v>
      </c>
      <c r="J115" s="139">
        <f>+J116+J135</f>
        <v>86125699.86666666</v>
      </c>
      <c r="K115" s="110"/>
    </row>
    <row r="116" spans="1:11" ht="15">
      <c r="A116" s="124">
        <v>112</v>
      </c>
      <c r="B116" s="125"/>
      <c r="C116" s="126" t="s">
        <v>719</v>
      </c>
      <c r="D116" s="127" t="s">
        <v>720</v>
      </c>
      <c r="E116" s="130">
        <f t="shared" si="4"/>
        <v>2017</v>
      </c>
      <c r="F116" s="129">
        <f t="shared" si="5"/>
        <v>43100</v>
      </c>
      <c r="G116" s="139">
        <v>84731182.120000005</v>
      </c>
      <c r="H116" s="139">
        <v>1035568</v>
      </c>
      <c r="I116" s="139">
        <v>85766750.120000005</v>
      </c>
      <c r="J116" s="139">
        <f>+J117+J121+J125+J129+J130+J131+J132+J133+J134</f>
        <v>85766750.11999999</v>
      </c>
      <c r="K116" s="110"/>
    </row>
    <row r="117" spans="1:11" ht="15">
      <c r="A117" s="124">
        <v>113</v>
      </c>
      <c r="B117" s="125"/>
      <c r="C117" s="126" t="s">
        <v>721</v>
      </c>
      <c r="D117" s="127" t="s">
        <v>722</v>
      </c>
      <c r="E117" s="130">
        <f t="shared" si="4"/>
        <v>2017</v>
      </c>
      <c r="F117" s="129">
        <f t="shared" si="5"/>
        <v>43100</v>
      </c>
      <c r="G117" s="139">
        <v>48633294.943333335</v>
      </c>
      <c r="H117" s="139">
        <v>63000</v>
      </c>
      <c r="I117" s="139">
        <v>48696294.943333335</v>
      </c>
      <c r="J117" s="139">
        <f>+J118+J119+J120</f>
        <v>48696294.943333335</v>
      </c>
      <c r="K117" s="110"/>
    </row>
    <row r="118" spans="1:11" ht="15">
      <c r="A118" s="124">
        <v>114</v>
      </c>
      <c r="B118" s="125"/>
      <c r="C118" s="126" t="s">
        <v>90</v>
      </c>
      <c r="D118" s="127" t="s">
        <v>723</v>
      </c>
      <c r="E118" s="130">
        <f t="shared" si="4"/>
        <v>2017</v>
      </c>
      <c r="F118" s="129">
        <f t="shared" si="5"/>
        <v>43100</v>
      </c>
      <c r="G118" s="140">
        <v>48633294.943333335</v>
      </c>
      <c r="H118" s="140">
        <v>63000</v>
      </c>
      <c r="I118" s="140">
        <v>48696294.943333335</v>
      </c>
      <c r="J118" s="140">
        <f>+I118</f>
        <v>48696294.943333335</v>
      </c>
      <c r="K118" s="110"/>
    </row>
    <row r="119" spans="1:11" ht="15">
      <c r="A119" s="124">
        <v>115</v>
      </c>
      <c r="B119" s="125"/>
      <c r="C119" s="126" t="s">
        <v>91</v>
      </c>
      <c r="D119" s="127" t="s">
        <v>725</v>
      </c>
      <c r="E119" s="130">
        <f t="shared" si="4"/>
        <v>2017</v>
      </c>
      <c r="F119" s="129">
        <f t="shared" si="5"/>
        <v>43100</v>
      </c>
      <c r="G119" s="140">
        <v>0</v>
      </c>
      <c r="H119" s="140">
        <v>0</v>
      </c>
      <c r="I119" s="140">
        <v>0</v>
      </c>
      <c r="J119" s="140">
        <f>+I119</f>
        <v>0</v>
      </c>
      <c r="K119" s="110"/>
    </row>
    <row r="120" spans="1:11" ht="15">
      <c r="A120" s="124">
        <v>116</v>
      </c>
      <c r="B120" s="131"/>
      <c r="C120" s="126" t="s">
        <v>92</v>
      </c>
      <c r="D120" s="127" t="s">
        <v>726</v>
      </c>
      <c r="E120" s="130">
        <f t="shared" si="4"/>
        <v>2017</v>
      </c>
      <c r="F120" s="129">
        <f t="shared" si="5"/>
        <v>43100</v>
      </c>
      <c r="G120" s="140">
        <v>0</v>
      </c>
      <c r="H120" s="140">
        <v>0</v>
      </c>
      <c r="I120" s="140">
        <v>0</v>
      </c>
      <c r="J120" s="140">
        <f>+I120</f>
        <v>0</v>
      </c>
      <c r="K120" s="110"/>
    </row>
    <row r="121" spans="1:11" ht="15">
      <c r="A121" s="124">
        <v>117</v>
      </c>
      <c r="B121" s="125"/>
      <c r="C121" s="126" t="s">
        <v>727</v>
      </c>
      <c r="D121" s="127" t="s">
        <v>728</v>
      </c>
      <c r="E121" s="130">
        <f t="shared" si="4"/>
        <v>2017</v>
      </c>
      <c r="F121" s="129">
        <f t="shared" si="5"/>
        <v>43100</v>
      </c>
      <c r="G121" s="140">
        <v>0</v>
      </c>
      <c r="H121" s="140">
        <v>0</v>
      </c>
      <c r="I121" s="140">
        <v>0</v>
      </c>
      <c r="J121" s="140">
        <f>+J122+J123+J124</f>
        <v>0</v>
      </c>
      <c r="K121" s="110"/>
    </row>
    <row r="122" spans="1:11" ht="15">
      <c r="A122" s="124">
        <v>118</v>
      </c>
      <c r="B122" s="125" t="s">
        <v>581</v>
      </c>
      <c r="C122" s="126" t="s">
        <v>93</v>
      </c>
      <c r="D122" s="127" t="s">
        <v>729</v>
      </c>
      <c r="E122" s="130">
        <f t="shared" si="4"/>
        <v>2017</v>
      </c>
      <c r="F122" s="129">
        <f t="shared" si="5"/>
        <v>43100</v>
      </c>
      <c r="G122" s="140">
        <v>0</v>
      </c>
      <c r="H122" s="140">
        <v>0</v>
      </c>
      <c r="I122" s="140">
        <v>0</v>
      </c>
      <c r="J122" s="140">
        <f>+I122</f>
        <v>0</v>
      </c>
      <c r="K122" s="110"/>
    </row>
    <row r="123" spans="1:11" ht="15">
      <c r="A123" s="124">
        <v>119</v>
      </c>
      <c r="B123" s="125" t="s">
        <v>580</v>
      </c>
      <c r="C123" s="126" t="s">
        <v>94</v>
      </c>
      <c r="D123" s="127" t="s">
        <v>730</v>
      </c>
      <c r="E123" s="130">
        <f t="shared" si="4"/>
        <v>2017</v>
      </c>
      <c r="F123" s="129">
        <f t="shared" si="5"/>
        <v>43100</v>
      </c>
      <c r="G123" s="140">
        <v>0</v>
      </c>
      <c r="H123" s="140">
        <v>0</v>
      </c>
      <c r="I123" s="140">
        <v>0</v>
      </c>
      <c r="J123" s="140">
        <f>+I123</f>
        <v>0</v>
      </c>
      <c r="K123" s="110"/>
    </row>
    <row r="124" spans="1:11" ht="15">
      <c r="A124" s="124">
        <v>120</v>
      </c>
      <c r="B124" s="125"/>
      <c r="C124" s="126" t="s">
        <v>95</v>
      </c>
      <c r="D124" s="127" t="s">
        <v>731</v>
      </c>
      <c r="E124" s="130">
        <f t="shared" si="4"/>
        <v>2017</v>
      </c>
      <c r="F124" s="129">
        <f t="shared" si="5"/>
        <v>43100</v>
      </c>
      <c r="G124" s="140">
        <v>0</v>
      </c>
      <c r="H124" s="140">
        <v>0</v>
      </c>
      <c r="I124" s="140">
        <v>0</v>
      </c>
      <c r="J124" s="140">
        <f>+I124</f>
        <v>0</v>
      </c>
      <c r="K124" s="110"/>
    </row>
    <row r="125" spans="1:11" ht="15">
      <c r="A125" s="124">
        <v>121</v>
      </c>
      <c r="B125" s="125"/>
      <c r="C125" s="126" t="s">
        <v>732</v>
      </c>
      <c r="D125" s="127" t="s">
        <v>733</v>
      </c>
      <c r="E125" s="130">
        <f t="shared" si="4"/>
        <v>2017</v>
      </c>
      <c r="F125" s="129">
        <f t="shared" si="5"/>
        <v>43100</v>
      </c>
      <c r="G125" s="139">
        <v>35044788.57</v>
      </c>
      <c r="H125" s="139">
        <v>955568</v>
      </c>
      <c r="I125" s="139">
        <v>36000356.57</v>
      </c>
      <c r="J125" s="139">
        <f>SUM(J126:J128)</f>
        <v>36000356.57</v>
      </c>
      <c r="K125" s="110"/>
    </row>
    <row r="126" spans="1:11" ht="15">
      <c r="A126" s="124">
        <v>122</v>
      </c>
      <c r="B126" s="125"/>
      <c r="C126" s="126" t="s">
        <v>96</v>
      </c>
      <c r="D126" s="127" t="s">
        <v>734</v>
      </c>
      <c r="E126" s="130">
        <f t="shared" si="4"/>
        <v>2017</v>
      </c>
      <c r="F126" s="129">
        <f t="shared" si="5"/>
        <v>43100</v>
      </c>
      <c r="G126" s="140">
        <v>23523690.330000002</v>
      </c>
      <c r="H126" s="140">
        <v>782568</v>
      </c>
      <c r="I126" s="140">
        <v>24306258.330000002</v>
      </c>
      <c r="J126" s="140">
        <f>+I126</f>
        <v>24306258.330000002</v>
      </c>
      <c r="K126" s="110"/>
    </row>
    <row r="127" spans="1:11" ht="15">
      <c r="A127" s="124">
        <v>123</v>
      </c>
      <c r="B127" s="125"/>
      <c r="C127" s="126" t="s">
        <v>97</v>
      </c>
      <c r="D127" s="127" t="s">
        <v>735</v>
      </c>
      <c r="E127" s="130">
        <f t="shared" si="4"/>
        <v>2017</v>
      </c>
      <c r="F127" s="129">
        <f t="shared" si="5"/>
        <v>43100</v>
      </c>
      <c r="G127" s="140">
        <v>3197960.36</v>
      </c>
      <c r="H127" s="140">
        <v>48000</v>
      </c>
      <c r="I127" s="140">
        <v>3245960.36</v>
      </c>
      <c r="J127" s="140">
        <f>+I127</f>
        <v>3245960.36</v>
      </c>
      <c r="K127" s="110"/>
    </row>
    <row r="128" spans="1:11" ht="15">
      <c r="A128" s="124">
        <v>124</v>
      </c>
      <c r="B128" s="125"/>
      <c r="C128" s="126" t="s">
        <v>98</v>
      </c>
      <c r="D128" s="127" t="s">
        <v>736</v>
      </c>
      <c r="E128" s="130">
        <f t="shared" si="4"/>
        <v>2017</v>
      </c>
      <c r="F128" s="129">
        <f t="shared" si="5"/>
        <v>43100</v>
      </c>
      <c r="G128" s="140">
        <v>8323137.8799999999</v>
      </c>
      <c r="H128" s="140">
        <v>125000</v>
      </c>
      <c r="I128" s="140">
        <v>8448137.879999999</v>
      </c>
      <c r="J128" s="140">
        <f t="shared" ref="J128:J134" si="8">+I128</f>
        <v>8448137.879999999</v>
      </c>
      <c r="K128" s="110"/>
    </row>
    <row r="129" spans="1:11" ht="15">
      <c r="A129" s="124">
        <v>125</v>
      </c>
      <c r="B129" s="131"/>
      <c r="C129" s="126" t="s">
        <v>99</v>
      </c>
      <c r="D129" s="127" t="s">
        <v>737</v>
      </c>
      <c r="E129" s="130">
        <f t="shared" si="4"/>
        <v>2017</v>
      </c>
      <c r="F129" s="129">
        <f t="shared" si="5"/>
        <v>43100</v>
      </c>
      <c r="G129" s="140">
        <v>49149.973333333342</v>
      </c>
      <c r="H129" s="140">
        <v>1000</v>
      </c>
      <c r="I129" s="140">
        <v>50149.973333333342</v>
      </c>
      <c r="J129" s="140">
        <f t="shared" si="8"/>
        <v>50149.973333333342</v>
      </c>
      <c r="K129" s="110"/>
    </row>
    <row r="130" spans="1:11" ht="15">
      <c r="A130" s="124">
        <v>126</v>
      </c>
      <c r="B130" s="131"/>
      <c r="C130" s="126" t="s">
        <v>100</v>
      </c>
      <c r="D130" s="127" t="s">
        <v>738</v>
      </c>
      <c r="E130" s="130">
        <f t="shared" si="4"/>
        <v>2017</v>
      </c>
      <c r="F130" s="129">
        <f t="shared" si="5"/>
        <v>43100</v>
      </c>
      <c r="G130" s="140">
        <v>0</v>
      </c>
      <c r="H130" s="140">
        <v>0</v>
      </c>
      <c r="I130" s="140">
        <v>0</v>
      </c>
      <c r="J130" s="140">
        <f t="shared" si="8"/>
        <v>0</v>
      </c>
      <c r="K130" s="110"/>
    </row>
    <row r="131" spans="1:11" ht="15">
      <c r="A131" s="124">
        <v>127</v>
      </c>
      <c r="B131" s="125"/>
      <c r="C131" s="126" t="s">
        <v>101</v>
      </c>
      <c r="D131" s="127" t="s">
        <v>739</v>
      </c>
      <c r="E131" s="130">
        <f t="shared" si="4"/>
        <v>2017</v>
      </c>
      <c r="F131" s="129">
        <f t="shared" si="5"/>
        <v>43100</v>
      </c>
      <c r="G131" s="140">
        <v>10592.613333333333</v>
      </c>
      <c r="H131" s="140">
        <v>1000</v>
      </c>
      <c r="I131" s="140">
        <v>11592.613333333333</v>
      </c>
      <c r="J131" s="140">
        <f t="shared" si="8"/>
        <v>11592.613333333333</v>
      </c>
      <c r="K131" s="110"/>
    </row>
    <row r="132" spans="1:11" ht="15">
      <c r="A132" s="124">
        <v>128</v>
      </c>
      <c r="B132" s="125"/>
      <c r="C132" s="126" t="s">
        <v>102</v>
      </c>
      <c r="D132" s="127" t="s">
        <v>740</v>
      </c>
      <c r="E132" s="130">
        <f t="shared" si="4"/>
        <v>2017</v>
      </c>
      <c r="F132" s="129">
        <f t="shared" si="5"/>
        <v>43100</v>
      </c>
      <c r="G132" s="140">
        <v>0</v>
      </c>
      <c r="H132" s="140">
        <v>0</v>
      </c>
      <c r="I132" s="140">
        <v>0</v>
      </c>
      <c r="J132" s="140">
        <f t="shared" si="8"/>
        <v>0</v>
      </c>
      <c r="K132" s="110"/>
    </row>
    <row r="133" spans="1:11" ht="15">
      <c r="A133" s="124">
        <v>129</v>
      </c>
      <c r="B133" s="131"/>
      <c r="C133" s="126" t="s">
        <v>103</v>
      </c>
      <c r="D133" s="127" t="s">
        <v>741</v>
      </c>
      <c r="E133" s="130">
        <f t="shared" si="4"/>
        <v>2017</v>
      </c>
      <c r="F133" s="129">
        <f t="shared" si="5"/>
        <v>43100</v>
      </c>
      <c r="G133" s="140">
        <v>993356.02</v>
      </c>
      <c r="H133" s="140">
        <v>15000</v>
      </c>
      <c r="I133" s="140">
        <v>1008356.02</v>
      </c>
      <c r="J133" s="140">
        <f t="shared" si="8"/>
        <v>1008356.02</v>
      </c>
      <c r="K133" s="110"/>
    </row>
    <row r="134" spans="1:11" ht="15">
      <c r="A134" s="124">
        <v>130</v>
      </c>
      <c r="B134" s="131" t="s">
        <v>581</v>
      </c>
      <c r="C134" s="126" t="s">
        <v>104</v>
      </c>
      <c r="D134" s="127" t="s">
        <v>742</v>
      </c>
      <c r="E134" s="130">
        <f t="shared" ref="E134:E197" si="9">E133</f>
        <v>2017</v>
      </c>
      <c r="F134" s="129">
        <f t="shared" si="5"/>
        <v>43100</v>
      </c>
      <c r="G134" s="140">
        <v>0</v>
      </c>
      <c r="H134" s="140">
        <v>0</v>
      </c>
      <c r="I134" s="140">
        <v>0</v>
      </c>
      <c r="J134" s="140">
        <f t="shared" si="8"/>
        <v>0</v>
      </c>
      <c r="K134" s="110"/>
    </row>
    <row r="135" spans="1:11" ht="15">
      <c r="A135" s="124">
        <v>131</v>
      </c>
      <c r="B135" s="125"/>
      <c r="C135" s="126" t="s">
        <v>743</v>
      </c>
      <c r="D135" s="127" t="s">
        <v>744</v>
      </c>
      <c r="E135" s="130">
        <f t="shared" si="9"/>
        <v>2017</v>
      </c>
      <c r="F135" s="129">
        <f t="shared" ref="F135:F198" si="10">+F134</f>
        <v>43100</v>
      </c>
      <c r="G135" s="139">
        <v>352949.74666666664</v>
      </c>
      <c r="H135" s="139">
        <v>6000</v>
      </c>
      <c r="I135" s="139">
        <v>358949.74666666664</v>
      </c>
      <c r="J135" s="139">
        <f>SUM(J136:J142)</f>
        <v>358949.74666666664</v>
      </c>
      <c r="K135" s="110"/>
    </row>
    <row r="136" spans="1:11" ht="15">
      <c r="A136" s="124">
        <v>132</v>
      </c>
      <c r="B136" s="131"/>
      <c r="C136" s="126" t="s">
        <v>105</v>
      </c>
      <c r="D136" s="127" t="s">
        <v>745</v>
      </c>
      <c r="E136" s="130">
        <f t="shared" si="9"/>
        <v>2017</v>
      </c>
      <c r="F136" s="129">
        <f t="shared" si="10"/>
        <v>43100</v>
      </c>
      <c r="G136" s="140">
        <v>30</v>
      </c>
      <c r="H136" s="140">
        <v>0</v>
      </c>
      <c r="I136" s="140">
        <v>30</v>
      </c>
      <c r="J136" s="140">
        <f>+I136</f>
        <v>30</v>
      </c>
      <c r="K136" s="110"/>
    </row>
    <row r="137" spans="1:11" ht="15">
      <c r="A137" s="124">
        <v>133</v>
      </c>
      <c r="B137" s="125"/>
      <c r="C137" s="126" t="s">
        <v>106</v>
      </c>
      <c r="D137" s="127" t="s">
        <v>746</v>
      </c>
      <c r="E137" s="130">
        <f t="shared" si="9"/>
        <v>2017</v>
      </c>
      <c r="F137" s="129">
        <f t="shared" si="10"/>
        <v>43100</v>
      </c>
      <c r="G137" s="140">
        <v>124666.38666666666</v>
      </c>
      <c r="H137" s="140">
        <v>2000</v>
      </c>
      <c r="I137" s="140">
        <v>126666.38666666666</v>
      </c>
      <c r="J137" s="140">
        <f t="shared" ref="J137:J142" si="11">+I137</f>
        <v>126666.38666666666</v>
      </c>
      <c r="K137" s="110"/>
    </row>
    <row r="138" spans="1:11" ht="15">
      <c r="A138" s="124">
        <v>134</v>
      </c>
      <c r="B138" s="131"/>
      <c r="C138" s="126" t="s">
        <v>107</v>
      </c>
      <c r="D138" s="127" t="s">
        <v>747</v>
      </c>
      <c r="E138" s="130">
        <f t="shared" si="9"/>
        <v>2017</v>
      </c>
      <c r="F138" s="129">
        <f t="shared" si="10"/>
        <v>43100</v>
      </c>
      <c r="G138" s="140">
        <v>40524.53333333334</v>
      </c>
      <c r="H138" s="140">
        <v>1000</v>
      </c>
      <c r="I138" s="140">
        <v>41524.53333333334</v>
      </c>
      <c r="J138" s="140">
        <f t="shared" si="11"/>
        <v>41524.53333333334</v>
      </c>
      <c r="K138" s="110"/>
    </row>
    <row r="139" spans="1:11" ht="15">
      <c r="A139" s="124">
        <v>135</v>
      </c>
      <c r="B139" s="125"/>
      <c r="C139" s="126" t="s">
        <v>108</v>
      </c>
      <c r="D139" s="127" t="s">
        <v>748</v>
      </c>
      <c r="E139" s="130">
        <f t="shared" si="9"/>
        <v>2017</v>
      </c>
      <c r="F139" s="129">
        <f t="shared" si="10"/>
        <v>43100</v>
      </c>
      <c r="G139" s="140">
        <v>173041.86666666667</v>
      </c>
      <c r="H139" s="140">
        <v>3000</v>
      </c>
      <c r="I139" s="140">
        <v>176041.86666666667</v>
      </c>
      <c r="J139" s="140">
        <f t="shared" si="11"/>
        <v>176041.86666666667</v>
      </c>
      <c r="K139" s="110"/>
    </row>
    <row r="140" spans="1:11" ht="15">
      <c r="A140" s="124">
        <v>136</v>
      </c>
      <c r="B140" s="133"/>
      <c r="C140" s="126" t="s">
        <v>109</v>
      </c>
      <c r="D140" s="127" t="s">
        <v>749</v>
      </c>
      <c r="E140" s="130">
        <f t="shared" si="9"/>
        <v>2017</v>
      </c>
      <c r="F140" s="129">
        <f t="shared" si="10"/>
        <v>43100</v>
      </c>
      <c r="G140" s="140">
        <v>13200.906666666668</v>
      </c>
      <c r="H140" s="140">
        <v>0</v>
      </c>
      <c r="I140" s="140">
        <v>13200.906666666668</v>
      </c>
      <c r="J140" s="140">
        <f t="shared" si="11"/>
        <v>13200.906666666668</v>
      </c>
      <c r="K140" s="110"/>
    </row>
    <row r="141" spans="1:11" ht="15">
      <c r="A141" s="124">
        <v>137</v>
      </c>
      <c r="B141" s="133"/>
      <c r="C141" s="126" t="s">
        <v>110</v>
      </c>
      <c r="D141" s="127" t="s">
        <v>750</v>
      </c>
      <c r="E141" s="130">
        <f t="shared" si="9"/>
        <v>2017</v>
      </c>
      <c r="F141" s="129">
        <f t="shared" si="10"/>
        <v>43100</v>
      </c>
      <c r="G141" s="140">
        <v>1486.0533333333333</v>
      </c>
      <c r="H141" s="140">
        <v>0</v>
      </c>
      <c r="I141" s="140">
        <v>1486.0533333333333</v>
      </c>
      <c r="J141" s="140">
        <f t="shared" si="11"/>
        <v>1486.0533333333333</v>
      </c>
      <c r="K141" s="110"/>
    </row>
    <row r="142" spans="1:11" ht="15">
      <c r="A142" s="124">
        <v>138</v>
      </c>
      <c r="B142" s="133" t="s">
        <v>581</v>
      </c>
      <c r="C142" s="126" t="s">
        <v>111</v>
      </c>
      <c r="D142" s="127" t="s">
        <v>751</v>
      </c>
      <c r="E142" s="130">
        <f t="shared" si="9"/>
        <v>2017</v>
      </c>
      <c r="F142" s="129">
        <f t="shared" si="10"/>
        <v>43100</v>
      </c>
      <c r="G142" s="140">
        <v>0</v>
      </c>
      <c r="H142" s="140">
        <v>0</v>
      </c>
      <c r="I142" s="140">
        <v>0</v>
      </c>
      <c r="J142" s="140">
        <f t="shared" si="11"/>
        <v>0</v>
      </c>
      <c r="K142" s="110"/>
    </row>
    <row r="143" spans="1:11" ht="15">
      <c r="A143" s="124">
        <v>139</v>
      </c>
      <c r="B143" s="133"/>
      <c r="C143" s="126" t="s">
        <v>752</v>
      </c>
      <c r="D143" s="127" t="s">
        <v>753</v>
      </c>
      <c r="E143" s="130">
        <f t="shared" si="9"/>
        <v>2017</v>
      </c>
      <c r="F143" s="129">
        <f t="shared" si="10"/>
        <v>43100</v>
      </c>
      <c r="G143" s="139">
        <v>55822761.38666667</v>
      </c>
      <c r="H143" s="139">
        <v>523046</v>
      </c>
      <c r="I143" s="139">
        <v>56345807.38666667</v>
      </c>
      <c r="J143" s="139">
        <f>J144+J260</f>
        <v>56345807.38666667</v>
      </c>
      <c r="K143" s="110"/>
    </row>
    <row r="144" spans="1:11" ht="15">
      <c r="A144" s="124">
        <v>140</v>
      </c>
      <c r="B144" s="133"/>
      <c r="C144" s="126" t="s">
        <v>754</v>
      </c>
      <c r="D144" s="127" t="s">
        <v>755</v>
      </c>
      <c r="E144" s="130">
        <f t="shared" si="9"/>
        <v>2017</v>
      </c>
      <c r="F144" s="129">
        <f t="shared" si="10"/>
        <v>43100</v>
      </c>
      <c r="G144" s="139">
        <v>34301271.329999998</v>
      </c>
      <c r="H144" s="139">
        <v>218000</v>
      </c>
      <c r="I144" s="139">
        <v>34519271.329999998</v>
      </c>
      <c r="J144" s="139">
        <f>J145+J153+J157+J168+J174+J179+J184+J194+J200+J207+J213+J218+J224+J232+J239+J253+J259</f>
        <v>34519271.329999998</v>
      </c>
      <c r="K144" s="110"/>
    </row>
    <row r="145" spans="1:11" ht="15">
      <c r="A145" s="124">
        <v>141</v>
      </c>
      <c r="B145" s="133"/>
      <c r="C145" s="126" t="s">
        <v>756</v>
      </c>
      <c r="D145" s="127" t="s">
        <v>757</v>
      </c>
      <c r="E145" s="130">
        <f t="shared" si="9"/>
        <v>2017</v>
      </c>
      <c r="F145" s="129">
        <f t="shared" si="10"/>
        <v>43100</v>
      </c>
      <c r="G145" s="139">
        <v>0</v>
      </c>
      <c r="H145" s="139">
        <v>0</v>
      </c>
      <c r="I145" s="139">
        <v>0</v>
      </c>
      <c r="J145" s="139">
        <f>J146+J151+J152</f>
        <v>0</v>
      </c>
      <c r="K145" s="110"/>
    </row>
    <row r="146" spans="1:11" ht="15">
      <c r="A146" s="124">
        <v>142</v>
      </c>
      <c r="B146" s="133"/>
      <c r="C146" s="126" t="s">
        <v>758</v>
      </c>
      <c r="D146" s="127" t="s">
        <v>724</v>
      </c>
      <c r="E146" s="130">
        <f t="shared" si="9"/>
        <v>2017</v>
      </c>
      <c r="F146" s="129">
        <f t="shared" si="10"/>
        <v>43100</v>
      </c>
      <c r="G146" s="139">
        <v>0</v>
      </c>
      <c r="H146" s="139">
        <v>0</v>
      </c>
      <c r="I146" s="139">
        <v>0</v>
      </c>
      <c r="J146" s="139">
        <f>SUM(J147:J150)</f>
        <v>0</v>
      </c>
      <c r="K146" s="110"/>
    </row>
    <row r="147" spans="1:11" ht="15">
      <c r="A147" s="124">
        <v>143</v>
      </c>
      <c r="B147" s="131"/>
      <c r="C147" s="126" t="s">
        <v>112</v>
      </c>
      <c r="D147" s="127" t="s">
        <v>759</v>
      </c>
      <c r="E147" s="130">
        <f t="shared" si="9"/>
        <v>2017</v>
      </c>
      <c r="F147" s="129">
        <f t="shared" si="10"/>
        <v>43100</v>
      </c>
      <c r="G147" s="140">
        <v>0</v>
      </c>
      <c r="H147" s="140">
        <v>0</v>
      </c>
      <c r="I147" s="140">
        <v>0</v>
      </c>
      <c r="J147" s="140">
        <f t="shared" ref="J147:J152" si="12">+I147</f>
        <v>0</v>
      </c>
      <c r="K147" s="110"/>
    </row>
    <row r="148" spans="1:11" ht="15">
      <c r="A148" s="124">
        <v>144</v>
      </c>
      <c r="B148" s="133"/>
      <c r="C148" s="126" t="s">
        <v>113</v>
      </c>
      <c r="D148" s="127" t="s">
        <v>760</v>
      </c>
      <c r="E148" s="130">
        <f t="shared" si="9"/>
        <v>2017</v>
      </c>
      <c r="F148" s="129">
        <f t="shared" si="10"/>
        <v>43100</v>
      </c>
      <c r="G148" s="140">
        <v>0</v>
      </c>
      <c r="H148" s="140">
        <v>0</v>
      </c>
      <c r="I148" s="140">
        <v>0</v>
      </c>
      <c r="J148" s="140">
        <f t="shared" si="12"/>
        <v>0</v>
      </c>
      <c r="K148" s="110"/>
    </row>
    <row r="149" spans="1:11" ht="15">
      <c r="A149" s="124">
        <v>145</v>
      </c>
      <c r="B149" s="131"/>
      <c r="C149" s="126" t="s">
        <v>114</v>
      </c>
      <c r="D149" s="127" t="s">
        <v>761</v>
      </c>
      <c r="E149" s="130">
        <f t="shared" si="9"/>
        <v>2017</v>
      </c>
      <c r="F149" s="129">
        <f t="shared" si="10"/>
        <v>43100</v>
      </c>
      <c r="G149" s="140">
        <v>0</v>
      </c>
      <c r="H149" s="140">
        <v>0</v>
      </c>
      <c r="I149" s="140">
        <v>0</v>
      </c>
      <c r="J149" s="140">
        <f t="shared" si="12"/>
        <v>0</v>
      </c>
      <c r="K149" s="110"/>
    </row>
    <row r="150" spans="1:11" ht="15">
      <c r="A150" s="124">
        <v>146</v>
      </c>
      <c r="B150" s="133"/>
      <c r="C150" s="126" t="s">
        <v>115</v>
      </c>
      <c r="D150" s="127" t="s">
        <v>762</v>
      </c>
      <c r="E150" s="130">
        <f t="shared" si="9"/>
        <v>2017</v>
      </c>
      <c r="F150" s="129">
        <f t="shared" si="10"/>
        <v>43100</v>
      </c>
      <c r="G150" s="140">
        <v>0</v>
      </c>
      <c r="H150" s="140">
        <v>0</v>
      </c>
      <c r="I150" s="140">
        <v>0</v>
      </c>
      <c r="J150" s="140">
        <f t="shared" si="12"/>
        <v>0</v>
      </c>
      <c r="K150" s="110"/>
    </row>
    <row r="151" spans="1:11" ht="15">
      <c r="A151" s="124">
        <v>147</v>
      </c>
      <c r="B151" s="133" t="s">
        <v>581</v>
      </c>
      <c r="C151" s="126" t="s">
        <v>116</v>
      </c>
      <c r="D151" s="127" t="s">
        <v>763</v>
      </c>
      <c r="E151" s="130">
        <f t="shared" si="9"/>
        <v>2017</v>
      </c>
      <c r="F151" s="129">
        <f t="shared" si="10"/>
        <v>43100</v>
      </c>
      <c r="G151" s="140">
        <v>0</v>
      </c>
      <c r="H151" s="140">
        <v>0</v>
      </c>
      <c r="I151" s="140">
        <v>0</v>
      </c>
      <c r="J151" s="140">
        <f t="shared" si="12"/>
        <v>0</v>
      </c>
      <c r="K151" s="110"/>
    </row>
    <row r="152" spans="1:11" ht="15">
      <c r="A152" s="124">
        <v>148</v>
      </c>
      <c r="B152" s="131" t="s">
        <v>580</v>
      </c>
      <c r="C152" s="126" t="s">
        <v>117</v>
      </c>
      <c r="D152" s="127" t="s">
        <v>764</v>
      </c>
      <c r="E152" s="130">
        <f t="shared" si="9"/>
        <v>2017</v>
      </c>
      <c r="F152" s="129">
        <f t="shared" si="10"/>
        <v>43100</v>
      </c>
      <c r="G152" s="140">
        <v>0</v>
      </c>
      <c r="H152" s="140">
        <v>0</v>
      </c>
      <c r="I152" s="140">
        <v>0</v>
      </c>
      <c r="J152" s="140">
        <f t="shared" si="12"/>
        <v>0</v>
      </c>
      <c r="K152" s="110"/>
    </row>
    <row r="153" spans="1:11" ht="15">
      <c r="A153" s="124">
        <v>149</v>
      </c>
      <c r="B153" s="133"/>
      <c r="C153" s="126" t="s">
        <v>765</v>
      </c>
      <c r="D153" s="127" t="s">
        <v>766</v>
      </c>
      <c r="E153" s="130">
        <f t="shared" si="9"/>
        <v>2017</v>
      </c>
      <c r="F153" s="129">
        <f t="shared" si="10"/>
        <v>43100</v>
      </c>
      <c r="G153" s="139">
        <v>0</v>
      </c>
      <c r="H153" s="139">
        <v>0</v>
      </c>
      <c r="I153" s="139">
        <v>0</v>
      </c>
      <c r="J153" s="139">
        <f>SUM(J154:J156)</f>
        <v>0</v>
      </c>
      <c r="K153" s="110"/>
    </row>
    <row r="154" spans="1:11" ht="15">
      <c r="A154" s="124">
        <v>150</v>
      </c>
      <c r="B154" s="131"/>
      <c r="C154" s="126" t="s">
        <v>118</v>
      </c>
      <c r="D154" s="127" t="s">
        <v>767</v>
      </c>
      <c r="E154" s="130">
        <f t="shared" si="9"/>
        <v>2017</v>
      </c>
      <c r="F154" s="129">
        <f t="shared" si="10"/>
        <v>43100</v>
      </c>
      <c r="G154" s="140">
        <v>0</v>
      </c>
      <c r="H154" s="140">
        <v>0</v>
      </c>
      <c r="I154" s="140">
        <v>0</v>
      </c>
      <c r="J154" s="140">
        <f>+I154</f>
        <v>0</v>
      </c>
      <c r="K154" s="110"/>
    </row>
    <row r="155" spans="1:11" ht="15">
      <c r="A155" s="124">
        <v>151</v>
      </c>
      <c r="B155" s="133" t="s">
        <v>581</v>
      </c>
      <c r="C155" s="126" t="s">
        <v>119</v>
      </c>
      <c r="D155" s="127" t="s">
        <v>768</v>
      </c>
      <c r="E155" s="130">
        <f t="shared" si="9"/>
        <v>2017</v>
      </c>
      <c r="F155" s="129">
        <f t="shared" si="10"/>
        <v>43100</v>
      </c>
      <c r="G155" s="140">
        <v>0</v>
      </c>
      <c r="H155" s="140">
        <v>0</v>
      </c>
      <c r="I155" s="140">
        <v>0</v>
      </c>
      <c r="J155" s="140">
        <f>+I155</f>
        <v>0</v>
      </c>
      <c r="K155" s="110"/>
    </row>
    <row r="156" spans="1:11" ht="15">
      <c r="A156" s="124">
        <v>152</v>
      </c>
      <c r="B156" s="133" t="s">
        <v>580</v>
      </c>
      <c r="C156" s="126" t="s">
        <v>120</v>
      </c>
      <c r="D156" s="127" t="s">
        <v>769</v>
      </c>
      <c r="E156" s="130">
        <f t="shared" si="9"/>
        <v>2017</v>
      </c>
      <c r="F156" s="129">
        <f t="shared" si="10"/>
        <v>43100</v>
      </c>
      <c r="G156" s="140">
        <v>0</v>
      </c>
      <c r="H156" s="140">
        <v>0</v>
      </c>
      <c r="I156" s="140">
        <v>0</v>
      </c>
      <c r="J156" s="140">
        <f>+I156</f>
        <v>0</v>
      </c>
      <c r="K156" s="110"/>
    </row>
    <row r="157" spans="1:11" ht="15">
      <c r="A157" s="124">
        <v>153</v>
      </c>
      <c r="B157" s="131"/>
      <c r="C157" s="126" t="s">
        <v>770</v>
      </c>
      <c r="D157" s="127" t="s">
        <v>771</v>
      </c>
      <c r="E157" s="130">
        <f t="shared" si="9"/>
        <v>2017</v>
      </c>
      <c r="F157" s="129">
        <f t="shared" si="10"/>
        <v>43100</v>
      </c>
      <c r="G157" s="139">
        <v>0</v>
      </c>
      <c r="H157" s="139">
        <v>0</v>
      </c>
      <c r="I157" s="139">
        <v>0</v>
      </c>
      <c r="J157" s="139">
        <f>SUM(J158:J162)+J167</f>
        <v>0</v>
      </c>
      <c r="K157" s="110"/>
    </row>
    <row r="158" spans="1:11" ht="15">
      <c r="A158" s="124">
        <v>154</v>
      </c>
      <c r="B158" s="133" t="s">
        <v>581</v>
      </c>
      <c r="C158" s="126" t="s">
        <v>121</v>
      </c>
      <c r="D158" s="127" t="s">
        <v>772</v>
      </c>
      <c r="E158" s="130">
        <f t="shared" si="9"/>
        <v>2017</v>
      </c>
      <c r="F158" s="129">
        <f t="shared" si="10"/>
        <v>43100</v>
      </c>
      <c r="G158" s="140">
        <v>0</v>
      </c>
      <c r="H158" s="140">
        <v>0</v>
      </c>
      <c r="I158" s="140">
        <v>0</v>
      </c>
      <c r="J158" s="140">
        <f>+I158</f>
        <v>0</v>
      </c>
      <c r="K158" s="110"/>
    </row>
    <row r="159" spans="1:11" ht="15">
      <c r="A159" s="124">
        <v>155</v>
      </c>
      <c r="B159" s="131"/>
      <c r="C159" s="126" t="s">
        <v>122</v>
      </c>
      <c r="D159" s="127" t="s">
        <v>773</v>
      </c>
      <c r="E159" s="130">
        <f t="shared" si="9"/>
        <v>2017</v>
      </c>
      <c r="F159" s="129">
        <f t="shared" si="10"/>
        <v>43100</v>
      </c>
      <c r="G159" s="140">
        <v>0</v>
      </c>
      <c r="H159" s="140">
        <v>0</v>
      </c>
      <c r="I159" s="140">
        <v>0</v>
      </c>
      <c r="J159" s="140">
        <f>+I159</f>
        <v>0</v>
      </c>
      <c r="K159" s="110"/>
    </row>
    <row r="160" spans="1:11" ht="15">
      <c r="A160" s="124">
        <v>156</v>
      </c>
      <c r="B160" s="133" t="s">
        <v>580</v>
      </c>
      <c r="C160" s="126" t="s">
        <v>123</v>
      </c>
      <c r="D160" s="127" t="s">
        <v>774</v>
      </c>
      <c r="E160" s="130">
        <f t="shared" si="9"/>
        <v>2017</v>
      </c>
      <c r="F160" s="129">
        <f t="shared" si="10"/>
        <v>43100</v>
      </c>
      <c r="G160" s="140">
        <v>0</v>
      </c>
      <c r="H160" s="140">
        <v>0</v>
      </c>
      <c r="I160" s="140">
        <v>0</v>
      </c>
      <c r="J160" s="140">
        <f>+I160</f>
        <v>0</v>
      </c>
      <c r="K160" s="110"/>
    </row>
    <row r="161" spans="1:11" ht="15">
      <c r="A161" s="124">
        <v>157</v>
      </c>
      <c r="B161" s="133"/>
      <c r="C161" s="126" t="s">
        <v>124</v>
      </c>
      <c r="D161" s="127" t="s">
        <v>775</v>
      </c>
      <c r="E161" s="130">
        <f t="shared" si="9"/>
        <v>2017</v>
      </c>
      <c r="F161" s="129">
        <f t="shared" si="10"/>
        <v>43100</v>
      </c>
      <c r="G161" s="140">
        <v>0</v>
      </c>
      <c r="H161" s="140">
        <v>0</v>
      </c>
      <c r="I161" s="140">
        <v>0</v>
      </c>
      <c r="J161" s="140">
        <f>+I161</f>
        <v>0</v>
      </c>
      <c r="K161" s="110"/>
    </row>
    <row r="162" spans="1:11" ht="15">
      <c r="A162" s="124">
        <v>158</v>
      </c>
      <c r="B162" s="133"/>
      <c r="C162" s="126" t="s">
        <v>776</v>
      </c>
      <c r="D162" s="127" t="s">
        <v>777</v>
      </c>
      <c r="E162" s="130">
        <f t="shared" si="9"/>
        <v>2017</v>
      </c>
      <c r="F162" s="129">
        <f t="shared" si="10"/>
        <v>43100</v>
      </c>
      <c r="G162" s="139">
        <v>0</v>
      </c>
      <c r="H162" s="139">
        <v>0</v>
      </c>
      <c r="I162" s="139">
        <v>0</v>
      </c>
      <c r="J162" s="139">
        <f>SUM(J163:J166)</f>
        <v>0</v>
      </c>
      <c r="K162" s="110"/>
    </row>
    <row r="163" spans="1:11" ht="15">
      <c r="A163" s="124">
        <v>159</v>
      </c>
      <c r="B163" s="133"/>
      <c r="C163" s="126" t="s">
        <v>125</v>
      </c>
      <c r="D163" s="127" t="s">
        <v>778</v>
      </c>
      <c r="E163" s="130">
        <f t="shared" si="9"/>
        <v>2017</v>
      </c>
      <c r="F163" s="129">
        <f t="shared" si="10"/>
        <v>43100</v>
      </c>
      <c r="G163" s="140">
        <v>0</v>
      </c>
      <c r="H163" s="140">
        <v>0</v>
      </c>
      <c r="I163" s="140">
        <v>0</v>
      </c>
      <c r="J163" s="140">
        <f>+I163</f>
        <v>0</v>
      </c>
      <c r="K163" s="110"/>
    </row>
    <row r="164" spans="1:11" ht="15">
      <c r="A164" s="124">
        <v>160</v>
      </c>
      <c r="B164" s="133"/>
      <c r="C164" s="126" t="s">
        <v>126</v>
      </c>
      <c r="D164" s="127" t="s">
        <v>779</v>
      </c>
      <c r="E164" s="130">
        <f t="shared" si="9"/>
        <v>2017</v>
      </c>
      <c r="F164" s="129">
        <f t="shared" si="10"/>
        <v>43100</v>
      </c>
      <c r="G164" s="140">
        <v>0</v>
      </c>
      <c r="H164" s="140">
        <v>0</v>
      </c>
      <c r="I164" s="140">
        <v>0</v>
      </c>
      <c r="J164" s="140">
        <f>+I164</f>
        <v>0</v>
      </c>
      <c r="K164" s="110"/>
    </row>
    <row r="165" spans="1:11" ht="15">
      <c r="A165" s="124">
        <v>161</v>
      </c>
      <c r="B165" s="133"/>
      <c r="C165" s="126" t="s">
        <v>127</v>
      </c>
      <c r="D165" s="127" t="s">
        <v>780</v>
      </c>
      <c r="E165" s="130">
        <f t="shared" si="9"/>
        <v>2017</v>
      </c>
      <c r="F165" s="129">
        <f t="shared" si="10"/>
        <v>43100</v>
      </c>
      <c r="G165" s="140">
        <v>0</v>
      </c>
      <c r="H165" s="140">
        <v>0</v>
      </c>
      <c r="I165" s="140">
        <v>0</v>
      </c>
      <c r="J165" s="140">
        <f>+I165</f>
        <v>0</v>
      </c>
      <c r="K165" s="110"/>
    </row>
    <row r="166" spans="1:11" ht="15">
      <c r="A166" s="124">
        <v>162</v>
      </c>
      <c r="B166" s="133"/>
      <c r="C166" s="126" t="s">
        <v>128</v>
      </c>
      <c r="D166" s="127" t="s">
        <v>781</v>
      </c>
      <c r="E166" s="130">
        <f t="shared" si="9"/>
        <v>2017</v>
      </c>
      <c r="F166" s="129">
        <f t="shared" si="10"/>
        <v>43100</v>
      </c>
      <c r="G166" s="140">
        <v>0</v>
      </c>
      <c r="H166" s="140">
        <v>0</v>
      </c>
      <c r="I166" s="140">
        <v>0</v>
      </c>
      <c r="J166" s="140">
        <f>+I166</f>
        <v>0</v>
      </c>
      <c r="K166" s="110"/>
    </row>
    <row r="167" spans="1:11" ht="15">
      <c r="A167" s="124">
        <v>163</v>
      </c>
      <c r="B167" s="131"/>
      <c r="C167" s="126" t="s">
        <v>129</v>
      </c>
      <c r="D167" s="127" t="s">
        <v>782</v>
      </c>
      <c r="E167" s="130">
        <f t="shared" si="9"/>
        <v>2017</v>
      </c>
      <c r="F167" s="129">
        <f t="shared" si="10"/>
        <v>43100</v>
      </c>
      <c r="G167" s="140">
        <v>0</v>
      </c>
      <c r="H167" s="140">
        <v>0</v>
      </c>
      <c r="I167" s="140">
        <v>0</v>
      </c>
      <c r="J167" s="140">
        <f>+I167</f>
        <v>0</v>
      </c>
      <c r="K167" s="110"/>
    </row>
    <row r="168" spans="1:11" ht="15">
      <c r="A168" s="124">
        <v>164</v>
      </c>
      <c r="B168" s="133"/>
      <c r="C168" s="126" t="s">
        <v>783</v>
      </c>
      <c r="D168" s="127" t="s">
        <v>784</v>
      </c>
      <c r="E168" s="130">
        <f t="shared" si="9"/>
        <v>2017</v>
      </c>
      <c r="F168" s="129">
        <f t="shared" si="10"/>
        <v>43100</v>
      </c>
      <c r="G168" s="139">
        <v>0</v>
      </c>
      <c r="H168" s="139">
        <v>0</v>
      </c>
      <c r="I168" s="139">
        <v>0</v>
      </c>
      <c r="J168" s="139">
        <f>SUM(J169:J173)</f>
        <v>0</v>
      </c>
      <c r="K168" s="110"/>
    </row>
    <row r="169" spans="1:11" ht="15">
      <c r="A169" s="124">
        <v>165</v>
      </c>
      <c r="B169" s="131" t="s">
        <v>581</v>
      </c>
      <c r="C169" s="126" t="s">
        <v>130</v>
      </c>
      <c r="D169" s="127" t="s">
        <v>785</v>
      </c>
      <c r="E169" s="130">
        <f t="shared" si="9"/>
        <v>2017</v>
      </c>
      <c r="F169" s="129">
        <f t="shared" si="10"/>
        <v>43100</v>
      </c>
      <c r="G169" s="140">
        <v>0</v>
      </c>
      <c r="H169" s="140">
        <v>0</v>
      </c>
      <c r="I169" s="140">
        <v>0</v>
      </c>
      <c r="J169" s="140">
        <f>+I169</f>
        <v>0</v>
      </c>
      <c r="K169" s="110"/>
    </row>
    <row r="170" spans="1:11" ht="15">
      <c r="A170" s="124">
        <v>166</v>
      </c>
      <c r="B170" s="133"/>
      <c r="C170" s="126" t="s">
        <v>131</v>
      </c>
      <c r="D170" s="127" t="s">
        <v>786</v>
      </c>
      <c r="E170" s="130">
        <f t="shared" si="9"/>
        <v>2017</v>
      </c>
      <c r="F170" s="129">
        <f t="shared" si="10"/>
        <v>43100</v>
      </c>
      <c r="G170" s="140">
        <v>0</v>
      </c>
      <c r="H170" s="140">
        <v>0</v>
      </c>
      <c r="I170" s="140">
        <v>0</v>
      </c>
      <c r="J170" s="140">
        <f>+I170</f>
        <v>0</v>
      </c>
      <c r="K170" s="110"/>
    </row>
    <row r="171" spans="1:11" ht="15">
      <c r="A171" s="124">
        <v>167</v>
      </c>
      <c r="B171" s="133" t="s">
        <v>579</v>
      </c>
      <c r="C171" s="126" t="s">
        <v>132</v>
      </c>
      <c r="D171" s="127" t="s">
        <v>787</v>
      </c>
      <c r="E171" s="130">
        <f t="shared" si="9"/>
        <v>2017</v>
      </c>
      <c r="F171" s="129">
        <f t="shared" si="10"/>
        <v>43100</v>
      </c>
      <c r="G171" s="140">
        <v>0</v>
      </c>
      <c r="H171" s="140">
        <v>0</v>
      </c>
      <c r="I171" s="140">
        <v>0</v>
      </c>
      <c r="J171" s="140">
        <f>+I171</f>
        <v>0</v>
      </c>
      <c r="K171" s="110"/>
    </row>
    <row r="172" spans="1:11" ht="15">
      <c r="A172" s="124">
        <v>168</v>
      </c>
      <c r="B172" s="131"/>
      <c r="C172" s="126" t="s">
        <v>133</v>
      </c>
      <c r="D172" s="127" t="s">
        <v>788</v>
      </c>
      <c r="E172" s="130">
        <f t="shared" si="9"/>
        <v>2017</v>
      </c>
      <c r="F172" s="129">
        <f t="shared" si="10"/>
        <v>43100</v>
      </c>
      <c r="G172" s="140">
        <v>0</v>
      </c>
      <c r="H172" s="140">
        <v>0</v>
      </c>
      <c r="I172" s="140">
        <v>0</v>
      </c>
      <c r="J172" s="140">
        <f>+I172</f>
        <v>0</v>
      </c>
      <c r="K172" s="110"/>
    </row>
    <row r="173" spans="1:11" ht="15">
      <c r="A173" s="124">
        <v>169</v>
      </c>
      <c r="B173" s="133"/>
      <c r="C173" s="126" t="s">
        <v>134</v>
      </c>
      <c r="D173" s="127" t="s">
        <v>789</v>
      </c>
      <c r="E173" s="130">
        <f t="shared" si="9"/>
        <v>2017</v>
      </c>
      <c r="F173" s="129">
        <f t="shared" si="10"/>
        <v>43100</v>
      </c>
      <c r="G173" s="140">
        <v>0</v>
      </c>
      <c r="H173" s="140">
        <v>0</v>
      </c>
      <c r="I173" s="140">
        <v>0</v>
      </c>
      <c r="J173" s="140">
        <f>+I173</f>
        <v>0</v>
      </c>
      <c r="K173" s="110"/>
    </row>
    <row r="174" spans="1:11" ht="15">
      <c r="A174" s="124">
        <v>170</v>
      </c>
      <c r="B174" s="131"/>
      <c r="C174" s="126" t="s">
        <v>790</v>
      </c>
      <c r="D174" s="127" t="s">
        <v>791</v>
      </c>
      <c r="E174" s="130">
        <f t="shared" si="9"/>
        <v>2017</v>
      </c>
      <c r="F174" s="129">
        <f t="shared" si="10"/>
        <v>43100</v>
      </c>
      <c r="G174" s="139">
        <v>0</v>
      </c>
      <c r="H174" s="139">
        <v>0</v>
      </c>
      <c r="I174" s="139">
        <v>0</v>
      </c>
      <c r="J174" s="139">
        <f>SUM(J175:J178)</f>
        <v>0</v>
      </c>
      <c r="K174" s="110"/>
    </row>
    <row r="175" spans="1:11" ht="15">
      <c r="A175" s="124">
        <v>171</v>
      </c>
      <c r="B175" s="133" t="s">
        <v>581</v>
      </c>
      <c r="C175" s="126" t="s">
        <v>135</v>
      </c>
      <c r="D175" s="127" t="s">
        <v>792</v>
      </c>
      <c r="E175" s="130">
        <f t="shared" si="9"/>
        <v>2017</v>
      </c>
      <c r="F175" s="129">
        <f t="shared" si="10"/>
        <v>43100</v>
      </c>
      <c r="G175" s="140">
        <v>0</v>
      </c>
      <c r="H175" s="140">
        <v>0</v>
      </c>
      <c r="I175" s="140">
        <v>0</v>
      </c>
      <c r="J175" s="140">
        <f>+I175</f>
        <v>0</v>
      </c>
      <c r="K175" s="110"/>
    </row>
    <row r="176" spans="1:11" ht="15">
      <c r="A176" s="124">
        <v>172</v>
      </c>
      <c r="B176" s="133"/>
      <c r="C176" s="126" t="s">
        <v>136</v>
      </c>
      <c r="D176" s="127" t="s">
        <v>793</v>
      </c>
      <c r="E176" s="130">
        <f t="shared" si="9"/>
        <v>2017</v>
      </c>
      <c r="F176" s="129">
        <f t="shared" si="10"/>
        <v>43100</v>
      </c>
      <c r="G176" s="140">
        <v>0</v>
      </c>
      <c r="H176" s="140">
        <v>0</v>
      </c>
      <c r="I176" s="140">
        <v>0</v>
      </c>
      <c r="J176" s="140">
        <f>+I176</f>
        <v>0</v>
      </c>
      <c r="K176" s="110"/>
    </row>
    <row r="177" spans="1:11" ht="15">
      <c r="A177" s="124">
        <v>173</v>
      </c>
      <c r="B177" s="133" t="s">
        <v>580</v>
      </c>
      <c r="C177" s="126" t="s">
        <v>137</v>
      </c>
      <c r="D177" s="127" t="s">
        <v>794</v>
      </c>
      <c r="E177" s="130">
        <f t="shared" si="9"/>
        <v>2017</v>
      </c>
      <c r="F177" s="129">
        <f t="shared" si="10"/>
        <v>43100</v>
      </c>
      <c r="G177" s="140">
        <v>0</v>
      </c>
      <c r="H177" s="140">
        <v>0</v>
      </c>
      <c r="I177" s="140">
        <v>0</v>
      </c>
      <c r="J177" s="140">
        <f>+I177</f>
        <v>0</v>
      </c>
      <c r="K177" s="110"/>
    </row>
    <row r="178" spans="1:11" ht="15">
      <c r="A178" s="124">
        <v>174</v>
      </c>
      <c r="B178" s="131"/>
      <c r="C178" s="126" t="s">
        <v>138</v>
      </c>
      <c r="D178" s="127" t="s">
        <v>795</v>
      </c>
      <c r="E178" s="130">
        <f t="shared" si="9"/>
        <v>2017</v>
      </c>
      <c r="F178" s="129">
        <f t="shared" si="10"/>
        <v>43100</v>
      </c>
      <c r="G178" s="140">
        <v>0</v>
      </c>
      <c r="H178" s="140">
        <v>0</v>
      </c>
      <c r="I178" s="140">
        <v>0</v>
      </c>
      <c r="J178" s="140">
        <f>+I178</f>
        <v>0</v>
      </c>
      <c r="K178" s="110"/>
    </row>
    <row r="179" spans="1:11" ht="15">
      <c r="A179" s="124">
        <v>175</v>
      </c>
      <c r="B179" s="133"/>
      <c r="C179" s="126" t="s">
        <v>796</v>
      </c>
      <c r="D179" s="127" t="s">
        <v>797</v>
      </c>
      <c r="E179" s="130">
        <f t="shared" si="9"/>
        <v>2017</v>
      </c>
      <c r="F179" s="129">
        <f t="shared" si="10"/>
        <v>43100</v>
      </c>
      <c r="G179" s="139">
        <v>0</v>
      </c>
      <c r="H179" s="139">
        <v>0</v>
      </c>
      <c r="I179" s="139">
        <v>0</v>
      </c>
      <c r="J179" s="139">
        <f>SUM(J180:J183)</f>
        <v>0</v>
      </c>
      <c r="K179" s="110"/>
    </row>
    <row r="180" spans="1:11" ht="15">
      <c r="A180" s="124">
        <v>176</v>
      </c>
      <c r="B180" s="131" t="s">
        <v>581</v>
      </c>
      <c r="C180" s="126" t="s">
        <v>139</v>
      </c>
      <c r="D180" s="127" t="s">
        <v>798</v>
      </c>
      <c r="E180" s="130">
        <f t="shared" si="9"/>
        <v>2017</v>
      </c>
      <c r="F180" s="129">
        <f t="shared" si="10"/>
        <v>43100</v>
      </c>
      <c r="G180" s="140">
        <v>0</v>
      </c>
      <c r="H180" s="140">
        <v>0</v>
      </c>
      <c r="I180" s="140">
        <v>0</v>
      </c>
      <c r="J180" s="140">
        <f>+I180</f>
        <v>0</v>
      </c>
      <c r="K180" s="110"/>
    </row>
    <row r="181" spans="1:11" ht="15">
      <c r="A181" s="124">
        <v>177</v>
      </c>
      <c r="B181" s="133"/>
      <c r="C181" s="126" t="s">
        <v>140</v>
      </c>
      <c r="D181" s="127" t="s">
        <v>799</v>
      </c>
      <c r="E181" s="130">
        <f t="shared" si="9"/>
        <v>2017</v>
      </c>
      <c r="F181" s="129">
        <f t="shared" si="10"/>
        <v>43100</v>
      </c>
      <c r="G181" s="140">
        <v>0</v>
      </c>
      <c r="H181" s="140">
        <v>0</v>
      </c>
      <c r="I181" s="140">
        <v>0</v>
      </c>
      <c r="J181" s="140">
        <f>+I181</f>
        <v>0</v>
      </c>
      <c r="K181" s="110"/>
    </row>
    <row r="182" spans="1:11" ht="15">
      <c r="A182" s="124">
        <v>178</v>
      </c>
      <c r="B182" s="133" t="s">
        <v>580</v>
      </c>
      <c r="C182" s="126" t="s">
        <v>141</v>
      </c>
      <c r="D182" s="127" t="s">
        <v>800</v>
      </c>
      <c r="E182" s="130">
        <f t="shared" si="9"/>
        <v>2017</v>
      </c>
      <c r="F182" s="129">
        <f t="shared" si="10"/>
        <v>43100</v>
      </c>
      <c r="G182" s="140">
        <v>0</v>
      </c>
      <c r="H182" s="140">
        <v>0</v>
      </c>
      <c r="I182" s="140">
        <v>0</v>
      </c>
      <c r="J182" s="140">
        <f>+I182</f>
        <v>0</v>
      </c>
      <c r="K182" s="110"/>
    </row>
    <row r="183" spans="1:11" ht="15">
      <c r="A183" s="124">
        <v>179</v>
      </c>
      <c r="B183" s="133"/>
      <c r="C183" s="126" t="s">
        <v>142</v>
      </c>
      <c r="D183" s="127" t="s">
        <v>801</v>
      </c>
      <c r="E183" s="130">
        <f t="shared" si="9"/>
        <v>2017</v>
      </c>
      <c r="F183" s="129">
        <f t="shared" si="10"/>
        <v>43100</v>
      </c>
      <c r="G183" s="140">
        <v>0</v>
      </c>
      <c r="H183" s="140">
        <v>0</v>
      </c>
      <c r="I183" s="140">
        <v>0</v>
      </c>
      <c r="J183" s="140">
        <f>+I183</f>
        <v>0</v>
      </c>
      <c r="K183" s="110"/>
    </row>
    <row r="184" spans="1:11" ht="15">
      <c r="A184" s="124">
        <v>180</v>
      </c>
      <c r="B184" s="131"/>
      <c r="C184" s="126" t="s">
        <v>802</v>
      </c>
      <c r="D184" s="127" t="s">
        <v>803</v>
      </c>
      <c r="E184" s="130">
        <f t="shared" si="9"/>
        <v>2017</v>
      </c>
      <c r="F184" s="129">
        <f t="shared" si="10"/>
        <v>43100</v>
      </c>
      <c r="G184" s="139">
        <v>0</v>
      </c>
      <c r="H184" s="139">
        <v>0</v>
      </c>
      <c r="I184" s="139">
        <v>0</v>
      </c>
      <c r="J184" s="139">
        <f>SUM(J185:J188)+J193</f>
        <v>0</v>
      </c>
      <c r="K184" s="110"/>
    </row>
    <row r="185" spans="1:11" ht="15">
      <c r="A185" s="124">
        <v>181</v>
      </c>
      <c r="B185" s="133" t="s">
        <v>581</v>
      </c>
      <c r="C185" s="126" t="s">
        <v>143</v>
      </c>
      <c r="D185" s="127" t="s">
        <v>804</v>
      </c>
      <c r="E185" s="130">
        <f t="shared" si="9"/>
        <v>2017</v>
      </c>
      <c r="F185" s="129">
        <f t="shared" si="10"/>
        <v>43100</v>
      </c>
      <c r="G185" s="140">
        <v>0</v>
      </c>
      <c r="H185" s="140">
        <v>0</v>
      </c>
      <c r="I185" s="140">
        <v>0</v>
      </c>
      <c r="J185" s="140">
        <f>+I185</f>
        <v>0</v>
      </c>
      <c r="K185" s="110"/>
    </row>
    <row r="186" spans="1:11" ht="15">
      <c r="A186" s="124">
        <v>182</v>
      </c>
      <c r="B186" s="131"/>
      <c r="C186" s="126" t="s">
        <v>144</v>
      </c>
      <c r="D186" s="127" t="s">
        <v>805</v>
      </c>
      <c r="E186" s="130">
        <f t="shared" si="9"/>
        <v>2017</v>
      </c>
      <c r="F186" s="129">
        <f t="shared" si="10"/>
        <v>43100</v>
      </c>
      <c r="G186" s="140">
        <v>0</v>
      </c>
      <c r="H186" s="140">
        <v>0</v>
      </c>
      <c r="I186" s="140">
        <v>0</v>
      </c>
      <c r="J186" s="140">
        <f>+I186</f>
        <v>0</v>
      </c>
      <c r="K186" s="110"/>
    </row>
    <row r="187" spans="1:11" ht="15">
      <c r="A187" s="124">
        <v>183</v>
      </c>
      <c r="B187" s="133" t="s">
        <v>580</v>
      </c>
      <c r="C187" s="126" t="s">
        <v>145</v>
      </c>
      <c r="D187" s="127" t="s">
        <v>806</v>
      </c>
      <c r="E187" s="130">
        <f t="shared" si="9"/>
        <v>2017</v>
      </c>
      <c r="F187" s="129">
        <f t="shared" si="10"/>
        <v>43100</v>
      </c>
      <c r="G187" s="140">
        <v>0</v>
      </c>
      <c r="H187" s="140">
        <v>0</v>
      </c>
      <c r="I187" s="140">
        <v>0</v>
      </c>
      <c r="J187" s="140">
        <f>+I187</f>
        <v>0</v>
      </c>
      <c r="K187" s="110"/>
    </row>
    <row r="188" spans="1:11" ht="15">
      <c r="A188" s="124">
        <v>184</v>
      </c>
      <c r="B188" s="133"/>
      <c r="C188" s="126" t="s">
        <v>807</v>
      </c>
      <c r="D188" s="127" t="s">
        <v>808</v>
      </c>
      <c r="E188" s="130">
        <f t="shared" si="9"/>
        <v>2017</v>
      </c>
      <c r="F188" s="129">
        <f t="shared" si="10"/>
        <v>43100</v>
      </c>
      <c r="G188" s="139">
        <v>0</v>
      </c>
      <c r="H188" s="139">
        <v>0</v>
      </c>
      <c r="I188" s="139">
        <v>0</v>
      </c>
      <c r="J188" s="139">
        <f>SUM(J189:J192)</f>
        <v>0</v>
      </c>
      <c r="K188" s="110"/>
    </row>
    <row r="189" spans="1:11" ht="15">
      <c r="A189" s="124">
        <v>185</v>
      </c>
      <c r="B189" s="131"/>
      <c r="C189" s="126" t="s">
        <v>146</v>
      </c>
      <c r="D189" s="127" t="s">
        <v>809</v>
      </c>
      <c r="E189" s="130">
        <f t="shared" si="9"/>
        <v>2017</v>
      </c>
      <c r="F189" s="129">
        <f t="shared" si="10"/>
        <v>43100</v>
      </c>
      <c r="G189" s="140">
        <v>0</v>
      </c>
      <c r="H189" s="140">
        <v>0</v>
      </c>
      <c r="I189" s="140">
        <v>0</v>
      </c>
      <c r="J189" s="140">
        <f>+I189</f>
        <v>0</v>
      </c>
      <c r="K189" s="110"/>
    </row>
    <row r="190" spans="1:11" ht="15">
      <c r="A190" s="124">
        <v>186</v>
      </c>
      <c r="B190" s="133"/>
      <c r="C190" s="126" t="s">
        <v>147</v>
      </c>
      <c r="D190" s="127" t="s">
        <v>810</v>
      </c>
      <c r="E190" s="130">
        <f t="shared" si="9"/>
        <v>2017</v>
      </c>
      <c r="F190" s="129">
        <f t="shared" si="10"/>
        <v>43100</v>
      </c>
      <c r="G190" s="140">
        <v>0</v>
      </c>
      <c r="H190" s="140">
        <v>0</v>
      </c>
      <c r="I190" s="140">
        <v>0</v>
      </c>
      <c r="J190" s="140">
        <f>+I190</f>
        <v>0</v>
      </c>
      <c r="K190" s="110"/>
    </row>
    <row r="191" spans="1:11" ht="15">
      <c r="A191" s="124">
        <v>187</v>
      </c>
      <c r="B191" s="131"/>
      <c r="C191" s="126" t="s">
        <v>148</v>
      </c>
      <c r="D191" s="127" t="s">
        <v>811</v>
      </c>
      <c r="E191" s="130">
        <f t="shared" si="9"/>
        <v>2017</v>
      </c>
      <c r="F191" s="129">
        <f t="shared" si="10"/>
        <v>43100</v>
      </c>
      <c r="G191" s="140">
        <v>0</v>
      </c>
      <c r="H191" s="140">
        <v>0</v>
      </c>
      <c r="I191" s="140">
        <v>0</v>
      </c>
      <c r="J191" s="140">
        <f>+I191</f>
        <v>0</v>
      </c>
      <c r="K191" s="110"/>
    </row>
    <row r="192" spans="1:11" ht="15">
      <c r="A192" s="124">
        <v>188</v>
      </c>
      <c r="B192" s="133"/>
      <c r="C192" s="126" t="s">
        <v>149</v>
      </c>
      <c r="D192" s="127" t="s">
        <v>812</v>
      </c>
      <c r="E192" s="130">
        <f t="shared" si="9"/>
        <v>2017</v>
      </c>
      <c r="F192" s="129">
        <f t="shared" si="10"/>
        <v>43100</v>
      </c>
      <c r="G192" s="140">
        <v>0</v>
      </c>
      <c r="H192" s="140">
        <v>0</v>
      </c>
      <c r="I192" s="140">
        <v>0</v>
      </c>
      <c r="J192" s="140">
        <f>+I192</f>
        <v>0</v>
      </c>
      <c r="K192" s="110"/>
    </row>
    <row r="193" spans="1:11" ht="15">
      <c r="A193" s="124">
        <v>189</v>
      </c>
      <c r="B193" s="133"/>
      <c r="C193" s="126" t="s">
        <v>150</v>
      </c>
      <c r="D193" s="127" t="s">
        <v>813</v>
      </c>
      <c r="E193" s="130">
        <f t="shared" si="9"/>
        <v>2017</v>
      </c>
      <c r="F193" s="129">
        <f t="shared" si="10"/>
        <v>43100</v>
      </c>
      <c r="G193" s="140">
        <v>0</v>
      </c>
      <c r="H193" s="140">
        <v>0</v>
      </c>
      <c r="I193" s="140">
        <v>0</v>
      </c>
      <c r="J193" s="140">
        <f>+I193</f>
        <v>0</v>
      </c>
      <c r="K193" s="110"/>
    </row>
    <row r="194" spans="1:11" ht="15">
      <c r="A194" s="124">
        <v>190</v>
      </c>
      <c r="B194" s="133"/>
      <c r="C194" s="126" t="s">
        <v>814</v>
      </c>
      <c r="D194" s="127" t="s">
        <v>815</v>
      </c>
      <c r="E194" s="130">
        <f t="shared" si="9"/>
        <v>2017</v>
      </c>
      <c r="F194" s="129">
        <f t="shared" si="10"/>
        <v>43100</v>
      </c>
      <c r="G194" s="139">
        <v>0</v>
      </c>
      <c r="H194" s="139">
        <v>0</v>
      </c>
      <c r="I194" s="139">
        <v>0</v>
      </c>
      <c r="J194" s="139">
        <f>SUM(J195:J199)</f>
        <v>0</v>
      </c>
      <c r="K194" s="110"/>
    </row>
    <row r="195" spans="1:11" ht="15">
      <c r="A195" s="124">
        <v>191</v>
      </c>
      <c r="B195" s="133" t="s">
        <v>581</v>
      </c>
      <c r="C195" s="126" t="s">
        <v>151</v>
      </c>
      <c r="D195" s="127" t="s">
        <v>816</v>
      </c>
      <c r="E195" s="130">
        <f t="shared" si="9"/>
        <v>2017</v>
      </c>
      <c r="F195" s="129">
        <f t="shared" si="10"/>
        <v>43100</v>
      </c>
      <c r="G195" s="140">
        <v>0</v>
      </c>
      <c r="H195" s="140">
        <v>0</v>
      </c>
      <c r="I195" s="140">
        <v>0</v>
      </c>
      <c r="J195" s="140">
        <f>+I195</f>
        <v>0</v>
      </c>
      <c r="K195" s="110"/>
    </row>
    <row r="196" spans="1:11" ht="15">
      <c r="A196" s="124">
        <v>192</v>
      </c>
      <c r="B196" s="133"/>
      <c r="C196" s="126" t="s">
        <v>152</v>
      </c>
      <c r="D196" s="127" t="s">
        <v>817</v>
      </c>
      <c r="E196" s="130">
        <f t="shared" si="9"/>
        <v>2017</v>
      </c>
      <c r="F196" s="129">
        <f t="shared" si="10"/>
        <v>43100</v>
      </c>
      <c r="G196" s="140">
        <v>0</v>
      </c>
      <c r="H196" s="140">
        <v>0</v>
      </c>
      <c r="I196" s="140">
        <v>0</v>
      </c>
      <c r="J196" s="140">
        <f>+I196</f>
        <v>0</v>
      </c>
      <c r="K196" s="110"/>
    </row>
    <row r="197" spans="1:11" ht="15">
      <c r="A197" s="124">
        <v>193</v>
      </c>
      <c r="B197" s="133" t="s">
        <v>579</v>
      </c>
      <c r="C197" s="126" t="s">
        <v>153</v>
      </c>
      <c r="D197" s="127" t="s">
        <v>818</v>
      </c>
      <c r="E197" s="130">
        <f t="shared" si="9"/>
        <v>2017</v>
      </c>
      <c r="F197" s="129">
        <f t="shared" si="10"/>
        <v>43100</v>
      </c>
      <c r="G197" s="140">
        <v>0</v>
      </c>
      <c r="H197" s="140">
        <v>0</v>
      </c>
      <c r="I197" s="140">
        <v>0</v>
      </c>
      <c r="J197" s="140">
        <f>+I197</f>
        <v>0</v>
      </c>
      <c r="K197" s="110"/>
    </row>
    <row r="198" spans="1:11" ht="15">
      <c r="A198" s="124">
        <v>194</v>
      </c>
      <c r="B198" s="133"/>
      <c r="C198" s="126" t="s">
        <v>154</v>
      </c>
      <c r="D198" s="127" t="s">
        <v>819</v>
      </c>
      <c r="E198" s="130">
        <f t="shared" ref="E198:E261" si="13">E197</f>
        <v>2017</v>
      </c>
      <c r="F198" s="129">
        <f t="shared" si="10"/>
        <v>43100</v>
      </c>
      <c r="G198" s="140">
        <v>0</v>
      </c>
      <c r="H198" s="140">
        <v>0</v>
      </c>
      <c r="I198" s="140">
        <v>0</v>
      </c>
      <c r="J198" s="140">
        <f>+I198</f>
        <v>0</v>
      </c>
      <c r="K198" s="110"/>
    </row>
    <row r="199" spans="1:11" ht="15">
      <c r="A199" s="124">
        <v>195</v>
      </c>
      <c r="B199" s="133"/>
      <c r="C199" s="126" t="s">
        <v>155</v>
      </c>
      <c r="D199" s="127" t="s">
        <v>820</v>
      </c>
      <c r="E199" s="130">
        <f t="shared" si="13"/>
        <v>2017</v>
      </c>
      <c r="F199" s="129">
        <f t="shared" ref="F199:F262" si="14">+F198</f>
        <v>43100</v>
      </c>
      <c r="G199" s="140">
        <v>0</v>
      </c>
      <c r="H199" s="140">
        <v>0</v>
      </c>
      <c r="I199" s="140">
        <v>0</v>
      </c>
      <c r="J199" s="140">
        <f>+I199</f>
        <v>0</v>
      </c>
      <c r="K199" s="110"/>
    </row>
    <row r="200" spans="1:11" ht="15">
      <c r="A200" s="124">
        <v>196</v>
      </c>
      <c r="B200" s="133"/>
      <c r="C200" s="126" t="s">
        <v>821</v>
      </c>
      <c r="D200" s="127" t="s">
        <v>822</v>
      </c>
      <c r="E200" s="130">
        <f t="shared" si="13"/>
        <v>2017</v>
      </c>
      <c r="F200" s="129">
        <f t="shared" si="14"/>
        <v>43100</v>
      </c>
      <c r="G200" s="139">
        <v>0</v>
      </c>
      <c r="H200" s="139">
        <v>0</v>
      </c>
      <c r="I200" s="139">
        <v>0</v>
      </c>
      <c r="J200" s="139">
        <f>SUM(J201:J206)</f>
        <v>0</v>
      </c>
      <c r="K200" s="110"/>
    </row>
    <row r="201" spans="1:11" ht="15">
      <c r="A201" s="124">
        <v>197</v>
      </c>
      <c r="B201" s="131" t="s">
        <v>581</v>
      </c>
      <c r="C201" s="126" t="s">
        <v>156</v>
      </c>
      <c r="D201" s="127" t="s">
        <v>823</v>
      </c>
      <c r="E201" s="130">
        <f t="shared" si="13"/>
        <v>2017</v>
      </c>
      <c r="F201" s="129">
        <f t="shared" si="14"/>
        <v>43100</v>
      </c>
      <c r="G201" s="140">
        <v>0</v>
      </c>
      <c r="H201" s="140">
        <v>0</v>
      </c>
      <c r="I201" s="140">
        <v>0</v>
      </c>
      <c r="J201" s="140">
        <f t="shared" ref="J201:J206" si="15">+I201</f>
        <v>0</v>
      </c>
      <c r="K201" s="110"/>
    </row>
    <row r="202" spans="1:11" ht="15">
      <c r="A202" s="124">
        <v>198</v>
      </c>
      <c r="B202" s="133"/>
      <c r="C202" s="126" t="s">
        <v>157</v>
      </c>
      <c r="D202" s="127" t="s">
        <v>824</v>
      </c>
      <c r="E202" s="130">
        <f t="shared" si="13"/>
        <v>2017</v>
      </c>
      <c r="F202" s="129">
        <f t="shared" si="14"/>
        <v>43100</v>
      </c>
      <c r="G202" s="140">
        <v>0</v>
      </c>
      <c r="H202" s="140">
        <v>0</v>
      </c>
      <c r="I202" s="140">
        <v>0</v>
      </c>
      <c r="J202" s="140">
        <f t="shared" si="15"/>
        <v>0</v>
      </c>
      <c r="K202" s="110"/>
    </row>
    <row r="203" spans="1:11" ht="15">
      <c r="A203" s="124">
        <v>199</v>
      </c>
      <c r="B203" s="131" t="s">
        <v>580</v>
      </c>
      <c r="C203" s="126" t="s">
        <v>158</v>
      </c>
      <c r="D203" s="127" t="s">
        <v>825</v>
      </c>
      <c r="E203" s="130">
        <f t="shared" si="13"/>
        <v>2017</v>
      </c>
      <c r="F203" s="129">
        <f t="shared" si="14"/>
        <v>43100</v>
      </c>
      <c r="G203" s="140">
        <v>0</v>
      </c>
      <c r="H203" s="140">
        <v>0</v>
      </c>
      <c r="I203" s="140">
        <v>0</v>
      </c>
      <c r="J203" s="140">
        <f t="shared" si="15"/>
        <v>0</v>
      </c>
      <c r="K203" s="110"/>
    </row>
    <row r="204" spans="1:11" ht="15">
      <c r="A204" s="124">
        <v>200</v>
      </c>
      <c r="B204" s="133"/>
      <c r="C204" s="126" t="s">
        <v>159</v>
      </c>
      <c r="D204" s="127" t="s">
        <v>826</v>
      </c>
      <c r="E204" s="130">
        <f t="shared" si="13"/>
        <v>2017</v>
      </c>
      <c r="F204" s="129">
        <f t="shared" si="14"/>
        <v>43100</v>
      </c>
      <c r="G204" s="140">
        <v>0</v>
      </c>
      <c r="H204" s="140">
        <v>0</v>
      </c>
      <c r="I204" s="140">
        <v>0</v>
      </c>
      <c r="J204" s="140">
        <f t="shared" si="15"/>
        <v>0</v>
      </c>
      <c r="K204" s="110"/>
    </row>
    <row r="205" spans="1:11" ht="15">
      <c r="A205" s="124">
        <v>201</v>
      </c>
      <c r="B205" s="133"/>
      <c r="C205" s="126" t="s">
        <v>160</v>
      </c>
      <c r="D205" s="127" t="s">
        <v>827</v>
      </c>
      <c r="E205" s="130">
        <f t="shared" si="13"/>
        <v>2017</v>
      </c>
      <c r="F205" s="129">
        <f t="shared" si="14"/>
        <v>43100</v>
      </c>
      <c r="G205" s="140">
        <v>0</v>
      </c>
      <c r="H205" s="140">
        <v>0</v>
      </c>
      <c r="I205" s="140">
        <v>0</v>
      </c>
      <c r="J205" s="140">
        <f t="shared" si="15"/>
        <v>0</v>
      </c>
      <c r="K205" s="110"/>
    </row>
    <row r="206" spans="1:11" ht="15">
      <c r="A206" s="124">
        <v>202</v>
      </c>
      <c r="B206" s="133"/>
      <c r="C206" s="126" t="s">
        <v>161</v>
      </c>
      <c r="D206" s="127" t="s">
        <v>828</v>
      </c>
      <c r="E206" s="130">
        <f t="shared" si="13"/>
        <v>2017</v>
      </c>
      <c r="F206" s="129">
        <f t="shared" si="14"/>
        <v>43100</v>
      </c>
      <c r="G206" s="140">
        <v>0</v>
      </c>
      <c r="H206" s="140">
        <v>0</v>
      </c>
      <c r="I206" s="140">
        <v>0</v>
      </c>
      <c r="J206" s="140">
        <f t="shared" si="15"/>
        <v>0</v>
      </c>
      <c r="K206" s="110"/>
    </row>
    <row r="207" spans="1:11" ht="15">
      <c r="A207" s="124">
        <v>203</v>
      </c>
      <c r="B207" s="133"/>
      <c r="C207" s="126" t="s">
        <v>829</v>
      </c>
      <c r="D207" s="127" t="s">
        <v>830</v>
      </c>
      <c r="E207" s="130">
        <f t="shared" si="13"/>
        <v>2017</v>
      </c>
      <c r="F207" s="129">
        <f t="shared" si="14"/>
        <v>43100</v>
      </c>
      <c r="G207" s="139">
        <v>0</v>
      </c>
      <c r="H207" s="139">
        <v>0</v>
      </c>
      <c r="I207" s="139">
        <v>0</v>
      </c>
      <c r="J207" s="139">
        <f>SUM(J208:J212)</f>
        <v>0</v>
      </c>
      <c r="K207" s="110"/>
    </row>
    <row r="208" spans="1:11" ht="15">
      <c r="A208" s="124">
        <v>204</v>
      </c>
      <c r="B208" s="133" t="s">
        <v>581</v>
      </c>
      <c r="C208" s="126" t="s">
        <v>162</v>
      </c>
      <c r="D208" s="127" t="s">
        <v>831</v>
      </c>
      <c r="E208" s="130">
        <f t="shared" si="13"/>
        <v>2017</v>
      </c>
      <c r="F208" s="129">
        <f t="shared" si="14"/>
        <v>43100</v>
      </c>
      <c r="G208" s="140">
        <v>0</v>
      </c>
      <c r="H208" s="140">
        <v>0</v>
      </c>
      <c r="I208" s="140">
        <v>0</v>
      </c>
      <c r="J208" s="140">
        <f>+I208</f>
        <v>0</v>
      </c>
      <c r="K208" s="110"/>
    </row>
    <row r="209" spans="1:11" ht="15">
      <c r="A209" s="124">
        <v>205</v>
      </c>
      <c r="B209" s="133"/>
      <c r="C209" s="126" t="s">
        <v>163</v>
      </c>
      <c r="D209" s="127" t="s">
        <v>832</v>
      </c>
      <c r="E209" s="130">
        <f t="shared" si="13"/>
        <v>2017</v>
      </c>
      <c r="F209" s="129">
        <f t="shared" si="14"/>
        <v>43100</v>
      </c>
      <c r="G209" s="140">
        <v>0</v>
      </c>
      <c r="H209" s="140">
        <v>0</v>
      </c>
      <c r="I209" s="140">
        <v>0</v>
      </c>
      <c r="J209" s="140">
        <f>+I209</f>
        <v>0</v>
      </c>
      <c r="K209" s="110"/>
    </row>
    <row r="210" spans="1:11" ht="15">
      <c r="A210" s="124">
        <v>206</v>
      </c>
      <c r="B210" s="133" t="s">
        <v>580</v>
      </c>
      <c r="C210" s="126" t="s">
        <v>164</v>
      </c>
      <c r="D210" s="127" t="s">
        <v>833</v>
      </c>
      <c r="E210" s="130">
        <f t="shared" si="13"/>
        <v>2017</v>
      </c>
      <c r="F210" s="129">
        <f t="shared" si="14"/>
        <v>43100</v>
      </c>
      <c r="G210" s="140">
        <v>0</v>
      </c>
      <c r="H210" s="140">
        <v>0</v>
      </c>
      <c r="I210" s="140">
        <v>0</v>
      </c>
      <c r="J210" s="140">
        <f>+I210</f>
        <v>0</v>
      </c>
      <c r="K210" s="110"/>
    </row>
    <row r="211" spans="1:11" ht="15">
      <c r="A211" s="124">
        <v>207</v>
      </c>
      <c r="B211" s="133"/>
      <c r="C211" s="126" t="s">
        <v>165</v>
      </c>
      <c r="D211" s="127" t="s">
        <v>834</v>
      </c>
      <c r="E211" s="130">
        <f t="shared" si="13"/>
        <v>2017</v>
      </c>
      <c r="F211" s="129">
        <f t="shared" si="14"/>
        <v>43100</v>
      </c>
      <c r="G211" s="140">
        <v>0</v>
      </c>
      <c r="H211" s="140">
        <v>0</v>
      </c>
      <c r="I211" s="140">
        <v>0</v>
      </c>
      <c r="J211" s="140">
        <f>+I211</f>
        <v>0</v>
      </c>
      <c r="K211" s="110"/>
    </row>
    <row r="212" spans="1:11" ht="15">
      <c r="A212" s="124">
        <v>208</v>
      </c>
      <c r="B212" s="131"/>
      <c r="C212" s="126" t="s">
        <v>166</v>
      </c>
      <c r="D212" s="127" t="s">
        <v>835</v>
      </c>
      <c r="E212" s="130">
        <f t="shared" si="13"/>
        <v>2017</v>
      </c>
      <c r="F212" s="129">
        <f t="shared" si="14"/>
        <v>43100</v>
      </c>
      <c r="G212" s="140">
        <v>0</v>
      </c>
      <c r="H212" s="140">
        <v>0</v>
      </c>
      <c r="I212" s="140">
        <v>0</v>
      </c>
      <c r="J212" s="140">
        <f>+I212</f>
        <v>0</v>
      </c>
      <c r="K212" s="110"/>
    </row>
    <row r="213" spans="1:11" ht="15">
      <c r="A213" s="124">
        <v>209</v>
      </c>
      <c r="B213" s="133"/>
      <c r="C213" s="126" t="s">
        <v>836</v>
      </c>
      <c r="D213" s="127" t="s">
        <v>837</v>
      </c>
      <c r="E213" s="130">
        <f t="shared" si="13"/>
        <v>2017</v>
      </c>
      <c r="F213" s="129">
        <f t="shared" si="14"/>
        <v>43100</v>
      </c>
      <c r="G213" s="139">
        <v>229571.73333333331</v>
      </c>
      <c r="H213" s="139">
        <v>3000</v>
      </c>
      <c r="I213" s="139">
        <v>232571.73333333331</v>
      </c>
      <c r="J213" s="139">
        <f>SUM(J214:J217)</f>
        <v>232571.73333333331</v>
      </c>
      <c r="K213" s="110"/>
    </row>
    <row r="214" spans="1:11" ht="15">
      <c r="A214" s="124">
        <v>210</v>
      </c>
      <c r="B214" s="131" t="s">
        <v>581</v>
      </c>
      <c r="C214" s="126" t="s">
        <v>167</v>
      </c>
      <c r="D214" s="127" t="s">
        <v>838</v>
      </c>
      <c r="E214" s="130">
        <f t="shared" si="13"/>
        <v>2017</v>
      </c>
      <c r="F214" s="129">
        <f t="shared" si="14"/>
        <v>43100</v>
      </c>
      <c r="G214" s="140">
        <v>0</v>
      </c>
      <c r="H214" s="140">
        <v>0</v>
      </c>
      <c r="I214" s="140">
        <v>0</v>
      </c>
      <c r="J214" s="140">
        <f>+I214</f>
        <v>0</v>
      </c>
      <c r="K214" s="110"/>
    </row>
    <row r="215" spans="1:11" ht="15">
      <c r="A215" s="124">
        <v>211</v>
      </c>
      <c r="B215" s="133"/>
      <c r="C215" s="126" t="s">
        <v>168</v>
      </c>
      <c r="D215" s="127" t="s">
        <v>839</v>
      </c>
      <c r="E215" s="130">
        <f t="shared" si="13"/>
        <v>2017</v>
      </c>
      <c r="F215" s="129">
        <f t="shared" si="14"/>
        <v>43100</v>
      </c>
      <c r="G215" s="140">
        <v>0</v>
      </c>
      <c r="H215" s="140">
        <v>0</v>
      </c>
      <c r="I215" s="140">
        <v>0</v>
      </c>
      <c r="J215" s="140">
        <f>+I215</f>
        <v>0</v>
      </c>
      <c r="K215" s="110"/>
    </row>
    <row r="216" spans="1:11" ht="15">
      <c r="A216" s="124">
        <v>212</v>
      </c>
      <c r="B216" s="131" t="s">
        <v>580</v>
      </c>
      <c r="C216" s="126" t="s">
        <v>169</v>
      </c>
      <c r="D216" s="127" t="s">
        <v>840</v>
      </c>
      <c r="E216" s="130">
        <f t="shared" si="13"/>
        <v>2017</v>
      </c>
      <c r="F216" s="129">
        <f t="shared" si="14"/>
        <v>43100</v>
      </c>
      <c r="G216" s="140">
        <v>0</v>
      </c>
      <c r="H216" s="140">
        <v>0</v>
      </c>
      <c r="I216" s="140">
        <v>0</v>
      </c>
      <c r="J216" s="140">
        <f>+I216</f>
        <v>0</v>
      </c>
      <c r="K216" s="110"/>
    </row>
    <row r="217" spans="1:11" ht="15">
      <c r="A217" s="124">
        <v>213</v>
      </c>
      <c r="B217" s="125"/>
      <c r="C217" s="126" t="s">
        <v>170</v>
      </c>
      <c r="D217" s="127" t="s">
        <v>841</v>
      </c>
      <c r="E217" s="130">
        <f t="shared" si="13"/>
        <v>2017</v>
      </c>
      <c r="F217" s="129">
        <f t="shared" si="14"/>
        <v>43100</v>
      </c>
      <c r="G217" s="140">
        <v>229571.73333333331</v>
      </c>
      <c r="H217" s="140">
        <v>3000</v>
      </c>
      <c r="I217" s="140">
        <v>232571.73333333331</v>
      </c>
      <c r="J217" s="140">
        <f>+I217</f>
        <v>232571.73333333331</v>
      </c>
      <c r="K217" s="110"/>
    </row>
    <row r="218" spans="1:11" ht="15">
      <c r="A218" s="124">
        <v>214</v>
      </c>
      <c r="B218" s="133"/>
      <c r="C218" s="126" t="s">
        <v>842</v>
      </c>
      <c r="D218" s="127" t="s">
        <v>843</v>
      </c>
      <c r="E218" s="130">
        <f t="shared" si="13"/>
        <v>2017</v>
      </c>
      <c r="F218" s="129">
        <f t="shared" si="14"/>
        <v>43100</v>
      </c>
      <c r="G218" s="139">
        <v>0</v>
      </c>
      <c r="H218" s="139">
        <v>0</v>
      </c>
      <c r="I218" s="139">
        <v>0</v>
      </c>
      <c r="J218" s="139">
        <f>SUM(J219:J223)</f>
        <v>0</v>
      </c>
      <c r="K218" s="110"/>
    </row>
    <row r="219" spans="1:11" ht="15">
      <c r="A219" s="124">
        <v>215</v>
      </c>
      <c r="B219" s="133" t="s">
        <v>581</v>
      </c>
      <c r="C219" s="126" t="s">
        <v>171</v>
      </c>
      <c r="D219" s="127" t="s">
        <v>844</v>
      </c>
      <c r="E219" s="130">
        <f t="shared" si="13"/>
        <v>2017</v>
      </c>
      <c r="F219" s="129">
        <f t="shared" si="14"/>
        <v>43100</v>
      </c>
      <c r="G219" s="140">
        <v>0</v>
      </c>
      <c r="H219" s="140">
        <v>0</v>
      </c>
      <c r="I219" s="140">
        <v>0</v>
      </c>
      <c r="J219" s="140">
        <f>+I219</f>
        <v>0</v>
      </c>
      <c r="K219" s="110"/>
    </row>
    <row r="220" spans="1:11" ht="15">
      <c r="A220" s="124">
        <v>216</v>
      </c>
      <c r="B220" s="133"/>
      <c r="C220" s="126" t="s">
        <v>172</v>
      </c>
      <c r="D220" s="127" t="s">
        <v>845</v>
      </c>
      <c r="E220" s="130">
        <f t="shared" si="13"/>
        <v>2017</v>
      </c>
      <c r="F220" s="129">
        <f t="shared" si="14"/>
        <v>43100</v>
      </c>
      <c r="G220" s="140">
        <v>0</v>
      </c>
      <c r="H220" s="140">
        <v>0</v>
      </c>
      <c r="I220" s="140">
        <v>0</v>
      </c>
      <c r="J220" s="140">
        <f>+I220</f>
        <v>0</v>
      </c>
      <c r="K220" s="110"/>
    </row>
    <row r="221" spans="1:11" ht="15">
      <c r="A221" s="124">
        <v>217</v>
      </c>
      <c r="B221" s="133" t="s">
        <v>579</v>
      </c>
      <c r="C221" s="126" t="s">
        <v>173</v>
      </c>
      <c r="D221" s="127" t="s">
        <v>846</v>
      </c>
      <c r="E221" s="130">
        <f t="shared" si="13"/>
        <v>2017</v>
      </c>
      <c r="F221" s="129">
        <f t="shared" si="14"/>
        <v>43100</v>
      </c>
      <c r="G221" s="140">
        <v>0</v>
      </c>
      <c r="H221" s="140">
        <v>0</v>
      </c>
      <c r="I221" s="140">
        <v>0</v>
      </c>
      <c r="J221" s="140">
        <f>+I221</f>
        <v>0</v>
      </c>
      <c r="K221" s="110"/>
    </row>
    <row r="222" spans="1:11" ht="15">
      <c r="A222" s="124">
        <v>218</v>
      </c>
      <c r="B222" s="133"/>
      <c r="C222" s="126" t="s">
        <v>174</v>
      </c>
      <c r="D222" s="127" t="s">
        <v>847</v>
      </c>
      <c r="E222" s="130">
        <f t="shared" si="13"/>
        <v>2017</v>
      </c>
      <c r="F222" s="129">
        <f t="shared" si="14"/>
        <v>43100</v>
      </c>
      <c r="G222" s="140">
        <v>0</v>
      </c>
      <c r="H222" s="140">
        <v>0</v>
      </c>
      <c r="I222" s="140">
        <v>0</v>
      </c>
      <c r="J222" s="140">
        <f>+I222</f>
        <v>0</v>
      </c>
      <c r="K222" s="110"/>
    </row>
    <row r="223" spans="1:11" ht="15">
      <c r="A223" s="124">
        <v>219</v>
      </c>
      <c r="B223" s="133"/>
      <c r="C223" s="126" t="s">
        <v>175</v>
      </c>
      <c r="D223" s="127" t="s">
        <v>848</v>
      </c>
      <c r="E223" s="130">
        <f t="shared" si="13"/>
        <v>2017</v>
      </c>
      <c r="F223" s="129">
        <f t="shared" si="14"/>
        <v>43100</v>
      </c>
      <c r="G223" s="140">
        <v>0</v>
      </c>
      <c r="H223" s="140">
        <v>0</v>
      </c>
      <c r="I223" s="140">
        <v>0</v>
      </c>
      <c r="J223" s="140">
        <f>+I223</f>
        <v>0</v>
      </c>
      <c r="K223" s="110"/>
    </row>
    <row r="224" spans="1:11" ht="15">
      <c r="A224" s="124">
        <v>220</v>
      </c>
      <c r="B224" s="133"/>
      <c r="C224" s="126" t="s">
        <v>849</v>
      </c>
      <c r="D224" s="127" t="s">
        <v>850</v>
      </c>
      <c r="E224" s="130">
        <f t="shared" si="13"/>
        <v>2017</v>
      </c>
      <c r="F224" s="129">
        <f t="shared" si="14"/>
        <v>43100</v>
      </c>
      <c r="G224" s="139">
        <v>1593374.1733333333</v>
      </c>
      <c r="H224" s="139">
        <v>0</v>
      </c>
      <c r="I224" s="139">
        <v>1593374.1733333333</v>
      </c>
      <c r="J224" s="139">
        <f>SUM(J225:J231)</f>
        <v>1593374.1733333333</v>
      </c>
      <c r="K224" s="110"/>
    </row>
    <row r="225" spans="1:11" ht="15">
      <c r="A225" s="124">
        <v>221</v>
      </c>
      <c r="B225" s="133"/>
      <c r="C225" s="126" t="s">
        <v>176</v>
      </c>
      <c r="D225" s="127" t="s">
        <v>851</v>
      </c>
      <c r="E225" s="130">
        <f t="shared" si="13"/>
        <v>2017</v>
      </c>
      <c r="F225" s="129">
        <f t="shared" si="14"/>
        <v>43100</v>
      </c>
      <c r="G225" s="140">
        <v>0</v>
      </c>
      <c r="H225" s="140">
        <v>0</v>
      </c>
      <c r="I225" s="140">
        <v>0</v>
      </c>
      <c r="J225" s="140">
        <f>+I225</f>
        <v>0</v>
      </c>
      <c r="K225" s="110"/>
    </row>
    <row r="226" spans="1:11" ht="15">
      <c r="A226" s="124">
        <v>222</v>
      </c>
      <c r="B226" s="133"/>
      <c r="C226" s="126" t="s">
        <v>177</v>
      </c>
      <c r="D226" s="127" t="s">
        <v>852</v>
      </c>
      <c r="E226" s="130">
        <f t="shared" si="13"/>
        <v>2017</v>
      </c>
      <c r="F226" s="129">
        <f t="shared" si="14"/>
        <v>43100</v>
      </c>
      <c r="G226" s="140">
        <v>1529728</v>
      </c>
      <c r="H226" s="140">
        <v>0</v>
      </c>
      <c r="I226" s="140">
        <v>1529728</v>
      </c>
      <c r="J226" s="140">
        <f t="shared" ref="J226:J231" si="16">+I226</f>
        <v>1529728</v>
      </c>
      <c r="K226" s="110"/>
    </row>
    <row r="227" spans="1:11" ht="15">
      <c r="A227" s="124">
        <v>223</v>
      </c>
      <c r="B227" s="133"/>
      <c r="C227" s="126" t="s">
        <v>178</v>
      </c>
      <c r="D227" s="127" t="s">
        <v>853</v>
      </c>
      <c r="E227" s="130">
        <f t="shared" si="13"/>
        <v>2017</v>
      </c>
      <c r="F227" s="129">
        <f t="shared" si="14"/>
        <v>43100</v>
      </c>
      <c r="G227" s="140">
        <v>0</v>
      </c>
      <c r="H227" s="140">
        <v>0</v>
      </c>
      <c r="I227" s="140">
        <v>0</v>
      </c>
      <c r="J227" s="140">
        <f t="shared" si="16"/>
        <v>0</v>
      </c>
      <c r="K227" s="110"/>
    </row>
    <row r="228" spans="1:11" ht="22.5">
      <c r="A228" s="124">
        <v>224</v>
      </c>
      <c r="B228" s="133"/>
      <c r="C228" s="126" t="s">
        <v>179</v>
      </c>
      <c r="D228" s="127" t="s">
        <v>854</v>
      </c>
      <c r="E228" s="130">
        <f t="shared" si="13"/>
        <v>2017</v>
      </c>
      <c r="F228" s="129">
        <f t="shared" si="14"/>
        <v>43100</v>
      </c>
      <c r="G228" s="140">
        <v>8000.84</v>
      </c>
      <c r="H228" s="140">
        <v>0</v>
      </c>
      <c r="I228" s="140">
        <v>8000.84</v>
      </c>
      <c r="J228" s="140">
        <f t="shared" si="16"/>
        <v>8000.84</v>
      </c>
      <c r="K228" s="110"/>
    </row>
    <row r="229" spans="1:11" ht="22.5">
      <c r="A229" s="124">
        <v>225</v>
      </c>
      <c r="B229" s="133" t="s">
        <v>581</v>
      </c>
      <c r="C229" s="126" t="s">
        <v>180</v>
      </c>
      <c r="D229" s="127" t="s">
        <v>855</v>
      </c>
      <c r="E229" s="130">
        <f t="shared" si="13"/>
        <v>2017</v>
      </c>
      <c r="F229" s="129">
        <f t="shared" si="14"/>
        <v>43100</v>
      </c>
      <c r="G229" s="140">
        <v>0</v>
      </c>
      <c r="H229" s="140">
        <v>0</v>
      </c>
      <c r="I229" s="140">
        <v>0</v>
      </c>
      <c r="J229" s="140">
        <f t="shared" si="16"/>
        <v>0</v>
      </c>
      <c r="K229" s="110"/>
    </row>
    <row r="230" spans="1:11" ht="15">
      <c r="A230" s="124">
        <v>226</v>
      </c>
      <c r="B230" s="133"/>
      <c r="C230" s="126" t="s">
        <v>181</v>
      </c>
      <c r="D230" s="127" t="s">
        <v>856</v>
      </c>
      <c r="E230" s="130">
        <f t="shared" si="13"/>
        <v>2017</v>
      </c>
      <c r="F230" s="129">
        <f t="shared" si="14"/>
        <v>43100</v>
      </c>
      <c r="G230" s="140">
        <v>55645.333333333336</v>
      </c>
      <c r="H230" s="140">
        <v>0</v>
      </c>
      <c r="I230" s="140">
        <v>55645.333333333336</v>
      </c>
      <c r="J230" s="140">
        <f t="shared" si="16"/>
        <v>55645.333333333336</v>
      </c>
      <c r="K230" s="110"/>
    </row>
    <row r="231" spans="1:11" ht="22.5">
      <c r="A231" s="124">
        <v>227</v>
      </c>
      <c r="B231" s="133" t="s">
        <v>581</v>
      </c>
      <c r="C231" s="126" t="s">
        <v>182</v>
      </c>
      <c r="D231" s="127" t="s">
        <v>857</v>
      </c>
      <c r="E231" s="130">
        <f t="shared" si="13"/>
        <v>2017</v>
      </c>
      <c r="F231" s="129">
        <f t="shared" si="14"/>
        <v>43100</v>
      </c>
      <c r="G231" s="140">
        <v>0</v>
      </c>
      <c r="H231" s="140">
        <v>0</v>
      </c>
      <c r="I231" s="140">
        <v>0</v>
      </c>
      <c r="J231" s="140">
        <f t="shared" si="16"/>
        <v>0</v>
      </c>
      <c r="K231" s="110"/>
    </row>
    <row r="232" spans="1:11" ht="15">
      <c r="A232" s="124">
        <v>228</v>
      </c>
      <c r="B232" s="133"/>
      <c r="C232" s="126" t="s">
        <v>858</v>
      </c>
      <c r="D232" s="127" t="s">
        <v>859</v>
      </c>
      <c r="E232" s="130">
        <f t="shared" si="13"/>
        <v>2017</v>
      </c>
      <c r="F232" s="129">
        <f t="shared" si="14"/>
        <v>43100</v>
      </c>
      <c r="G232" s="139">
        <v>8800513.2266666666</v>
      </c>
      <c r="H232" s="139">
        <v>0</v>
      </c>
      <c r="I232" s="139">
        <v>8800513.2266666666</v>
      </c>
      <c r="J232" s="139">
        <f>SUM(J233:J238)</f>
        <v>8800513.2266666666</v>
      </c>
      <c r="K232" s="110"/>
    </row>
    <row r="233" spans="1:11" ht="15">
      <c r="A233" s="124">
        <v>229</v>
      </c>
      <c r="B233" s="133"/>
      <c r="C233" s="126" t="s">
        <v>183</v>
      </c>
      <c r="D233" s="127" t="s">
        <v>860</v>
      </c>
      <c r="E233" s="130">
        <f t="shared" si="13"/>
        <v>2017</v>
      </c>
      <c r="F233" s="129">
        <f t="shared" si="14"/>
        <v>43100</v>
      </c>
      <c r="G233" s="140">
        <v>2043947.093333333</v>
      </c>
      <c r="H233" s="140">
        <v>0</v>
      </c>
      <c r="I233" s="140">
        <v>2043947.093333333</v>
      </c>
      <c r="J233" s="140">
        <f t="shared" ref="J233:J238" si="17">+I233</f>
        <v>2043947.093333333</v>
      </c>
      <c r="K233" s="110"/>
    </row>
    <row r="234" spans="1:11" ht="15">
      <c r="A234" s="124">
        <v>230</v>
      </c>
      <c r="B234" s="133"/>
      <c r="C234" s="126" t="s">
        <v>184</v>
      </c>
      <c r="D234" s="127" t="s">
        <v>861</v>
      </c>
      <c r="E234" s="130">
        <f t="shared" si="13"/>
        <v>2017</v>
      </c>
      <c r="F234" s="129">
        <f t="shared" si="14"/>
        <v>43100</v>
      </c>
      <c r="G234" s="140">
        <v>0</v>
      </c>
      <c r="H234" s="140">
        <v>0</v>
      </c>
      <c r="I234" s="140">
        <v>0</v>
      </c>
      <c r="J234" s="140">
        <f t="shared" si="17"/>
        <v>0</v>
      </c>
      <c r="K234" s="110"/>
    </row>
    <row r="235" spans="1:11" ht="15">
      <c r="A235" s="124">
        <v>231</v>
      </c>
      <c r="B235" s="133"/>
      <c r="C235" s="126" t="s">
        <v>185</v>
      </c>
      <c r="D235" s="127" t="s">
        <v>862</v>
      </c>
      <c r="E235" s="130">
        <f t="shared" si="13"/>
        <v>2017</v>
      </c>
      <c r="F235" s="129">
        <f t="shared" si="14"/>
        <v>43100</v>
      </c>
      <c r="G235" s="140">
        <v>0</v>
      </c>
      <c r="H235" s="140">
        <v>0</v>
      </c>
      <c r="I235" s="140">
        <v>0</v>
      </c>
      <c r="J235" s="140">
        <f t="shared" si="17"/>
        <v>0</v>
      </c>
      <c r="K235" s="110"/>
    </row>
    <row r="236" spans="1:11" ht="15">
      <c r="A236" s="124">
        <v>232</v>
      </c>
      <c r="B236" s="133"/>
      <c r="C236" s="126" t="s">
        <v>186</v>
      </c>
      <c r="D236" s="127" t="s">
        <v>863</v>
      </c>
      <c r="E236" s="130">
        <f t="shared" si="13"/>
        <v>2017</v>
      </c>
      <c r="F236" s="129">
        <f t="shared" si="14"/>
        <v>43100</v>
      </c>
      <c r="G236" s="140">
        <v>0</v>
      </c>
      <c r="H236" s="140">
        <v>0</v>
      </c>
      <c r="I236" s="140">
        <v>0</v>
      </c>
      <c r="J236" s="140">
        <f t="shared" si="17"/>
        <v>0</v>
      </c>
      <c r="K236" s="110"/>
    </row>
    <row r="237" spans="1:11" ht="15">
      <c r="A237" s="124">
        <v>233</v>
      </c>
      <c r="B237" s="131"/>
      <c r="C237" s="126" t="s">
        <v>187</v>
      </c>
      <c r="D237" s="127" t="s">
        <v>864</v>
      </c>
      <c r="E237" s="130">
        <f t="shared" si="13"/>
        <v>2017</v>
      </c>
      <c r="F237" s="129">
        <f t="shared" si="14"/>
        <v>43100</v>
      </c>
      <c r="G237" s="140">
        <v>16</v>
      </c>
      <c r="H237" s="140">
        <v>0</v>
      </c>
      <c r="I237" s="140">
        <v>16</v>
      </c>
      <c r="J237" s="140">
        <f t="shared" si="17"/>
        <v>16</v>
      </c>
      <c r="K237" s="110"/>
    </row>
    <row r="238" spans="1:11" ht="15">
      <c r="A238" s="124">
        <v>234</v>
      </c>
      <c r="B238" s="133" t="s">
        <v>581</v>
      </c>
      <c r="C238" s="126" t="s">
        <v>188</v>
      </c>
      <c r="D238" s="127" t="s">
        <v>865</v>
      </c>
      <c r="E238" s="130">
        <f t="shared" si="13"/>
        <v>2017</v>
      </c>
      <c r="F238" s="129">
        <f t="shared" si="14"/>
        <v>43100</v>
      </c>
      <c r="G238" s="140">
        <v>6756550.1333333338</v>
      </c>
      <c r="H238" s="140">
        <v>0</v>
      </c>
      <c r="I238" s="140">
        <v>6756550.1333333338</v>
      </c>
      <c r="J238" s="140">
        <f t="shared" si="17"/>
        <v>6756550.1333333338</v>
      </c>
      <c r="K238" s="110"/>
    </row>
    <row r="239" spans="1:11" ht="15">
      <c r="A239" s="124">
        <v>235</v>
      </c>
      <c r="B239" s="133"/>
      <c r="C239" s="126" t="s">
        <v>866</v>
      </c>
      <c r="D239" s="127" t="s">
        <v>867</v>
      </c>
      <c r="E239" s="130">
        <f t="shared" si="13"/>
        <v>2017</v>
      </c>
      <c r="F239" s="129">
        <f t="shared" si="14"/>
        <v>43100</v>
      </c>
      <c r="G239" s="139">
        <v>6906668.9833333325</v>
      </c>
      <c r="H239" s="139">
        <v>0</v>
      </c>
      <c r="I239" s="139">
        <v>6906668.9833333325</v>
      </c>
      <c r="J239" s="139">
        <f>SUM(J240:J242)+J249</f>
        <v>6906668.9833333325</v>
      </c>
      <c r="K239" s="110"/>
    </row>
    <row r="240" spans="1:11" ht="15">
      <c r="A240" s="124">
        <v>236</v>
      </c>
      <c r="B240" s="133" t="s">
        <v>581</v>
      </c>
      <c r="C240" s="126" t="s">
        <v>189</v>
      </c>
      <c r="D240" s="127" t="s">
        <v>868</v>
      </c>
      <c r="E240" s="130">
        <f t="shared" si="13"/>
        <v>2017</v>
      </c>
      <c r="F240" s="129">
        <f t="shared" si="14"/>
        <v>43100</v>
      </c>
      <c r="G240" s="140">
        <v>0</v>
      </c>
      <c r="H240" s="140">
        <v>0</v>
      </c>
      <c r="I240" s="140">
        <v>0</v>
      </c>
      <c r="J240" s="140">
        <f>+I240</f>
        <v>0</v>
      </c>
      <c r="K240" s="110"/>
    </row>
    <row r="241" spans="1:11" ht="15">
      <c r="A241" s="124">
        <v>237</v>
      </c>
      <c r="B241" s="131"/>
      <c r="C241" s="126" t="s">
        <v>190</v>
      </c>
      <c r="D241" s="127" t="s">
        <v>869</v>
      </c>
      <c r="E241" s="130">
        <f t="shared" si="13"/>
        <v>2017</v>
      </c>
      <c r="F241" s="129">
        <f t="shared" si="14"/>
        <v>43100</v>
      </c>
      <c r="G241" s="140">
        <v>0</v>
      </c>
      <c r="H241" s="140">
        <v>0</v>
      </c>
      <c r="I241" s="140">
        <v>0</v>
      </c>
      <c r="J241" s="140">
        <f>+I241</f>
        <v>0</v>
      </c>
      <c r="K241" s="110"/>
    </row>
    <row r="242" spans="1:11" ht="15">
      <c r="A242" s="124">
        <v>238</v>
      </c>
      <c r="B242" s="133"/>
      <c r="C242" s="126" t="s">
        <v>870</v>
      </c>
      <c r="D242" s="127" t="s">
        <v>871</v>
      </c>
      <c r="E242" s="130">
        <f t="shared" si="13"/>
        <v>2017</v>
      </c>
      <c r="F242" s="129">
        <f t="shared" si="14"/>
        <v>43100</v>
      </c>
      <c r="G242" s="139">
        <v>5400856.3966666665</v>
      </c>
      <c r="H242" s="139">
        <v>0</v>
      </c>
      <c r="I242" s="139">
        <v>5400856.3966666665</v>
      </c>
      <c r="J242" s="139">
        <f>SUM(J243:J248)</f>
        <v>5400856.3966666665</v>
      </c>
      <c r="K242" s="110"/>
    </row>
    <row r="243" spans="1:11" ht="15">
      <c r="A243" s="124">
        <v>239</v>
      </c>
      <c r="B243" s="133"/>
      <c r="C243" s="126" t="s">
        <v>191</v>
      </c>
      <c r="D243" s="127" t="s">
        <v>872</v>
      </c>
      <c r="E243" s="130">
        <f t="shared" si="13"/>
        <v>2017</v>
      </c>
      <c r="F243" s="129">
        <f t="shared" si="14"/>
        <v>43100</v>
      </c>
      <c r="G243" s="140">
        <v>0</v>
      </c>
      <c r="H243" s="140">
        <v>0</v>
      </c>
      <c r="I243" s="140">
        <v>0</v>
      </c>
      <c r="J243" s="140">
        <f t="shared" ref="J243:J248" si="18">+I243</f>
        <v>0</v>
      </c>
      <c r="K243" s="110"/>
    </row>
    <row r="244" spans="1:11" ht="15">
      <c r="A244" s="124">
        <v>240</v>
      </c>
      <c r="B244" s="133"/>
      <c r="C244" s="126" t="s">
        <v>192</v>
      </c>
      <c r="D244" s="127" t="s">
        <v>873</v>
      </c>
      <c r="E244" s="130">
        <f t="shared" si="13"/>
        <v>2017</v>
      </c>
      <c r="F244" s="129">
        <f t="shared" si="14"/>
        <v>43100</v>
      </c>
      <c r="G244" s="140">
        <v>0</v>
      </c>
      <c r="H244" s="140">
        <v>0</v>
      </c>
      <c r="I244" s="140">
        <v>0</v>
      </c>
      <c r="J244" s="140">
        <f t="shared" si="18"/>
        <v>0</v>
      </c>
      <c r="K244" s="110"/>
    </row>
    <row r="245" spans="1:11" ht="15">
      <c r="A245" s="124">
        <v>241</v>
      </c>
      <c r="B245" s="133"/>
      <c r="C245" s="126" t="s">
        <v>193</v>
      </c>
      <c r="D245" s="127" t="s">
        <v>874</v>
      </c>
      <c r="E245" s="130">
        <f t="shared" si="13"/>
        <v>2017</v>
      </c>
      <c r="F245" s="129">
        <f t="shared" si="14"/>
        <v>43100</v>
      </c>
      <c r="G245" s="140">
        <v>3960850.5033333329</v>
      </c>
      <c r="H245" s="140">
        <v>0</v>
      </c>
      <c r="I245" s="140">
        <v>3960850.5033333329</v>
      </c>
      <c r="J245" s="140">
        <f t="shared" si="18"/>
        <v>3960850.5033333329</v>
      </c>
      <c r="K245" s="110"/>
    </row>
    <row r="246" spans="1:11" ht="15">
      <c r="A246" s="124">
        <v>242</v>
      </c>
      <c r="B246" s="133"/>
      <c r="C246" s="126" t="s">
        <v>199</v>
      </c>
      <c r="D246" s="127" t="s">
        <v>875</v>
      </c>
      <c r="E246" s="130">
        <f t="shared" si="13"/>
        <v>2017</v>
      </c>
      <c r="F246" s="129">
        <f t="shared" si="14"/>
        <v>43100</v>
      </c>
      <c r="G246" s="140">
        <v>0</v>
      </c>
      <c r="H246" s="140">
        <v>0</v>
      </c>
      <c r="I246" s="140">
        <v>0</v>
      </c>
      <c r="J246" s="140">
        <f t="shared" si="18"/>
        <v>0</v>
      </c>
      <c r="K246" s="110"/>
    </row>
    <row r="247" spans="1:11" ht="15">
      <c r="A247" s="124">
        <v>243</v>
      </c>
      <c r="B247" s="133"/>
      <c r="C247" s="126" t="s">
        <v>194</v>
      </c>
      <c r="D247" s="127" t="s">
        <v>876</v>
      </c>
      <c r="E247" s="130">
        <f t="shared" si="13"/>
        <v>2017</v>
      </c>
      <c r="F247" s="129">
        <f t="shared" si="14"/>
        <v>43100</v>
      </c>
      <c r="G247" s="140">
        <v>0</v>
      </c>
      <c r="H247" s="140">
        <v>0</v>
      </c>
      <c r="I247" s="140">
        <v>0</v>
      </c>
      <c r="J247" s="140">
        <f t="shared" si="18"/>
        <v>0</v>
      </c>
      <c r="K247" s="110"/>
    </row>
    <row r="248" spans="1:11" ht="15">
      <c r="A248" s="124">
        <v>244</v>
      </c>
      <c r="B248" s="133"/>
      <c r="C248" s="126" t="s">
        <v>195</v>
      </c>
      <c r="D248" s="127" t="s">
        <v>877</v>
      </c>
      <c r="E248" s="130">
        <f t="shared" si="13"/>
        <v>2017</v>
      </c>
      <c r="F248" s="129">
        <f t="shared" si="14"/>
        <v>43100</v>
      </c>
      <c r="G248" s="140">
        <v>1440005.8933333333</v>
      </c>
      <c r="H248" s="140">
        <v>0</v>
      </c>
      <c r="I248" s="140">
        <v>1440005.8933333333</v>
      </c>
      <c r="J248" s="140">
        <f t="shared" si="18"/>
        <v>1440005.8933333333</v>
      </c>
      <c r="K248" s="110"/>
    </row>
    <row r="249" spans="1:11" ht="15">
      <c r="A249" s="124">
        <v>245</v>
      </c>
      <c r="B249" s="131"/>
      <c r="C249" s="126" t="s">
        <v>878</v>
      </c>
      <c r="D249" s="127" t="s">
        <v>879</v>
      </c>
      <c r="E249" s="130">
        <f t="shared" si="13"/>
        <v>2017</v>
      </c>
      <c r="F249" s="129">
        <f t="shared" si="14"/>
        <v>43100</v>
      </c>
      <c r="G249" s="139">
        <v>1505812.5866666664</v>
      </c>
      <c r="H249" s="139">
        <v>0</v>
      </c>
      <c r="I249" s="139">
        <v>1505812.5866666664</v>
      </c>
      <c r="J249" s="139">
        <f>SUM(J250:J252)</f>
        <v>1505812.5866666664</v>
      </c>
      <c r="K249" s="110"/>
    </row>
    <row r="250" spans="1:11" ht="22.5">
      <c r="A250" s="124">
        <v>246</v>
      </c>
      <c r="B250" s="133" t="s">
        <v>581</v>
      </c>
      <c r="C250" s="126" t="s">
        <v>196</v>
      </c>
      <c r="D250" s="127" t="s">
        <v>880</v>
      </c>
      <c r="E250" s="130">
        <f t="shared" si="13"/>
        <v>2017</v>
      </c>
      <c r="F250" s="129">
        <f t="shared" si="14"/>
        <v>43100</v>
      </c>
      <c r="G250" s="140">
        <v>506058.31999999995</v>
      </c>
      <c r="H250" s="140">
        <v>0</v>
      </c>
      <c r="I250" s="140">
        <v>506058.31999999995</v>
      </c>
      <c r="J250" s="140">
        <f>+I250</f>
        <v>506058.31999999995</v>
      </c>
      <c r="K250" s="110"/>
    </row>
    <row r="251" spans="1:11" ht="22.5">
      <c r="A251" s="124">
        <v>247</v>
      </c>
      <c r="B251" s="131"/>
      <c r="C251" s="126" t="s">
        <v>197</v>
      </c>
      <c r="D251" s="127" t="s">
        <v>881</v>
      </c>
      <c r="E251" s="130">
        <f t="shared" si="13"/>
        <v>2017</v>
      </c>
      <c r="F251" s="129">
        <f t="shared" si="14"/>
        <v>43100</v>
      </c>
      <c r="G251" s="140">
        <v>0</v>
      </c>
      <c r="H251" s="140">
        <v>0</v>
      </c>
      <c r="I251" s="140">
        <v>0</v>
      </c>
      <c r="J251" s="140">
        <f>+I251</f>
        <v>0</v>
      </c>
      <c r="K251" s="110"/>
    </row>
    <row r="252" spans="1:11" ht="22.5">
      <c r="A252" s="124">
        <v>248</v>
      </c>
      <c r="B252" s="133" t="s">
        <v>579</v>
      </c>
      <c r="C252" s="126" t="s">
        <v>198</v>
      </c>
      <c r="D252" s="127" t="s">
        <v>882</v>
      </c>
      <c r="E252" s="130">
        <f t="shared" si="13"/>
        <v>2017</v>
      </c>
      <c r="F252" s="129">
        <f t="shared" si="14"/>
        <v>43100</v>
      </c>
      <c r="G252" s="140">
        <v>999754.2666666666</v>
      </c>
      <c r="H252" s="140">
        <v>0</v>
      </c>
      <c r="I252" s="140">
        <v>999754.2666666666</v>
      </c>
      <c r="J252" s="140">
        <f>+I252</f>
        <v>999754.2666666666</v>
      </c>
      <c r="K252" s="110"/>
    </row>
    <row r="253" spans="1:11" ht="15">
      <c r="A253" s="124">
        <v>249</v>
      </c>
      <c r="B253" s="133"/>
      <c r="C253" s="126" t="s">
        <v>883</v>
      </c>
      <c r="D253" s="127" t="s">
        <v>884</v>
      </c>
      <c r="E253" s="130">
        <f t="shared" si="13"/>
        <v>2017</v>
      </c>
      <c r="F253" s="129">
        <f t="shared" si="14"/>
        <v>43100</v>
      </c>
      <c r="G253" s="139">
        <v>16771143.213333335</v>
      </c>
      <c r="H253" s="139">
        <v>215000</v>
      </c>
      <c r="I253" s="139">
        <v>16986143.213333335</v>
      </c>
      <c r="J253" s="139">
        <f>SUM(J254:J258)</f>
        <v>16986143.213333335</v>
      </c>
      <c r="K253" s="110"/>
    </row>
    <row r="254" spans="1:11" ht="22.5">
      <c r="A254" s="124">
        <v>250</v>
      </c>
      <c r="B254" s="133" t="s">
        <v>581</v>
      </c>
      <c r="C254" s="126" t="s">
        <v>200</v>
      </c>
      <c r="D254" s="127" t="s">
        <v>885</v>
      </c>
      <c r="E254" s="130">
        <f t="shared" si="13"/>
        <v>2017</v>
      </c>
      <c r="F254" s="129">
        <f t="shared" si="14"/>
        <v>43100</v>
      </c>
      <c r="G254" s="140">
        <v>1526944.5466666666</v>
      </c>
      <c r="H254" s="140">
        <v>0</v>
      </c>
      <c r="I254" s="140">
        <v>1526944.5466666666</v>
      </c>
      <c r="J254" s="140">
        <f t="shared" ref="J254:J259" si="19">+I254</f>
        <v>1526944.5466666666</v>
      </c>
      <c r="K254" s="110"/>
    </row>
    <row r="255" spans="1:11" ht="22.5">
      <c r="A255" s="124">
        <v>251</v>
      </c>
      <c r="B255" s="133"/>
      <c r="C255" s="126" t="s">
        <v>201</v>
      </c>
      <c r="D255" s="127" t="s">
        <v>886</v>
      </c>
      <c r="E255" s="130">
        <f t="shared" si="13"/>
        <v>2017</v>
      </c>
      <c r="F255" s="129">
        <f t="shared" si="14"/>
        <v>43100</v>
      </c>
      <c r="G255" s="140">
        <v>725104.77333333332</v>
      </c>
      <c r="H255" s="140">
        <v>0</v>
      </c>
      <c r="I255" s="140">
        <v>725104.77333333332</v>
      </c>
      <c r="J255" s="140">
        <f t="shared" si="19"/>
        <v>725104.77333333332</v>
      </c>
      <c r="K255" s="110"/>
    </row>
    <row r="256" spans="1:11" ht="15">
      <c r="A256" s="124">
        <v>252</v>
      </c>
      <c r="B256" s="133"/>
      <c r="C256" s="126" t="s">
        <v>202</v>
      </c>
      <c r="D256" s="127" t="s">
        <v>887</v>
      </c>
      <c r="E256" s="130">
        <f t="shared" si="13"/>
        <v>2017</v>
      </c>
      <c r="F256" s="129">
        <f t="shared" si="14"/>
        <v>43100</v>
      </c>
      <c r="G256" s="140">
        <v>179276.33333333334</v>
      </c>
      <c r="H256" s="140">
        <v>0</v>
      </c>
      <c r="I256" s="140">
        <v>179276.33333333334</v>
      </c>
      <c r="J256" s="140">
        <f t="shared" si="19"/>
        <v>179276.33333333334</v>
      </c>
      <c r="K256" s="110"/>
    </row>
    <row r="257" spans="1:11" ht="15">
      <c r="A257" s="124">
        <v>253</v>
      </c>
      <c r="B257" s="133"/>
      <c r="C257" s="126" t="s">
        <v>203</v>
      </c>
      <c r="D257" s="127" t="s">
        <v>888</v>
      </c>
      <c r="E257" s="130">
        <f t="shared" si="13"/>
        <v>2017</v>
      </c>
      <c r="F257" s="129">
        <f t="shared" si="14"/>
        <v>43100</v>
      </c>
      <c r="G257" s="140">
        <v>14339817.560000002</v>
      </c>
      <c r="H257" s="140">
        <v>215000</v>
      </c>
      <c r="I257" s="140">
        <v>14554817.560000002</v>
      </c>
      <c r="J257" s="140">
        <f t="shared" si="19"/>
        <v>14554817.560000002</v>
      </c>
      <c r="K257" s="110"/>
    </row>
    <row r="258" spans="1:11" ht="15">
      <c r="A258" s="124">
        <v>254</v>
      </c>
      <c r="B258" s="133"/>
      <c r="C258" s="126" t="s">
        <v>204</v>
      </c>
      <c r="D258" s="127" t="s">
        <v>889</v>
      </c>
      <c r="E258" s="130">
        <f t="shared" si="13"/>
        <v>2017</v>
      </c>
      <c r="F258" s="129">
        <f t="shared" si="14"/>
        <v>43100</v>
      </c>
      <c r="G258" s="140">
        <v>0</v>
      </c>
      <c r="H258" s="140">
        <v>0</v>
      </c>
      <c r="I258" s="140">
        <v>0</v>
      </c>
      <c r="J258" s="140">
        <f t="shared" si="19"/>
        <v>0</v>
      </c>
      <c r="K258" s="110"/>
    </row>
    <row r="259" spans="1:11" ht="15">
      <c r="A259" s="124">
        <v>255</v>
      </c>
      <c r="B259" s="133" t="s">
        <v>580</v>
      </c>
      <c r="C259" s="126" t="s">
        <v>205</v>
      </c>
      <c r="D259" s="127" t="s">
        <v>890</v>
      </c>
      <c r="E259" s="130">
        <f t="shared" si="13"/>
        <v>2017</v>
      </c>
      <c r="F259" s="129">
        <f t="shared" si="14"/>
        <v>43100</v>
      </c>
      <c r="G259" s="140">
        <v>0</v>
      </c>
      <c r="H259" s="140">
        <v>0</v>
      </c>
      <c r="I259" s="140">
        <v>0</v>
      </c>
      <c r="J259" s="140">
        <f t="shared" si="19"/>
        <v>0</v>
      </c>
      <c r="K259" s="110"/>
    </row>
    <row r="260" spans="1:11" ht="15">
      <c r="A260" s="124">
        <v>256</v>
      </c>
      <c r="B260" s="133"/>
      <c r="C260" s="126" t="s">
        <v>891</v>
      </c>
      <c r="D260" s="127" t="s">
        <v>892</v>
      </c>
      <c r="E260" s="130">
        <f t="shared" si="13"/>
        <v>2017</v>
      </c>
      <c r="F260" s="129">
        <f t="shared" si="14"/>
        <v>43100</v>
      </c>
      <c r="G260" s="139">
        <v>21521490.056666669</v>
      </c>
      <c r="H260" s="139">
        <v>305046</v>
      </c>
      <c r="I260" s="139">
        <v>21826536.056666669</v>
      </c>
      <c r="J260" s="139">
        <f>J261+J279+J292</f>
        <v>21826536.056666669</v>
      </c>
      <c r="K260" s="110"/>
    </row>
    <row r="261" spans="1:11" ht="15">
      <c r="A261" s="124">
        <v>257</v>
      </c>
      <c r="B261" s="131"/>
      <c r="C261" s="126" t="s">
        <v>893</v>
      </c>
      <c r="D261" s="127" t="s">
        <v>894</v>
      </c>
      <c r="E261" s="130">
        <f t="shared" si="13"/>
        <v>2017</v>
      </c>
      <c r="F261" s="129">
        <f t="shared" si="14"/>
        <v>43100</v>
      </c>
      <c r="G261" s="139">
        <v>21295263.90666667</v>
      </c>
      <c r="H261" s="139">
        <v>303046</v>
      </c>
      <c r="I261" s="139">
        <v>21598309.90666667</v>
      </c>
      <c r="J261" s="139">
        <f>SUM(J262:J272)+J275</f>
        <v>21598309.90666667</v>
      </c>
      <c r="K261" s="110"/>
    </row>
    <row r="262" spans="1:11" ht="15">
      <c r="A262" s="124">
        <v>258</v>
      </c>
      <c r="B262" s="133"/>
      <c r="C262" s="126" t="s">
        <v>206</v>
      </c>
      <c r="D262" s="127" t="s">
        <v>895</v>
      </c>
      <c r="E262" s="130">
        <f t="shared" ref="E262:E325" si="20">E261</f>
        <v>2017</v>
      </c>
      <c r="F262" s="129">
        <f t="shared" si="14"/>
        <v>43100</v>
      </c>
      <c r="G262" s="140">
        <v>246797.52000000002</v>
      </c>
      <c r="H262" s="140">
        <v>697</v>
      </c>
      <c r="I262" s="140">
        <v>247494.52000000002</v>
      </c>
      <c r="J262" s="140">
        <f>+I262</f>
        <v>247494.52000000002</v>
      </c>
      <c r="K262" s="110"/>
    </row>
    <row r="263" spans="1:11" ht="15">
      <c r="A263" s="124">
        <v>259</v>
      </c>
      <c r="B263" s="133"/>
      <c r="C263" s="126" t="s">
        <v>207</v>
      </c>
      <c r="D263" s="127" t="s">
        <v>896</v>
      </c>
      <c r="E263" s="130">
        <f t="shared" si="20"/>
        <v>2017</v>
      </c>
      <c r="F263" s="129">
        <f t="shared" ref="F263:F326" si="21">+F262</f>
        <v>43100</v>
      </c>
      <c r="G263" s="140">
        <v>3160665.8133333335</v>
      </c>
      <c r="H263" s="140">
        <v>5706</v>
      </c>
      <c r="I263" s="140">
        <v>3166371.8133333335</v>
      </c>
      <c r="J263" s="140">
        <f t="shared" ref="J263:J271" si="22">+I263</f>
        <v>3166371.8133333335</v>
      </c>
      <c r="K263" s="110"/>
    </row>
    <row r="264" spans="1:11" ht="15">
      <c r="A264" s="124">
        <v>260</v>
      </c>
      <c r="B264" s="133"/>
      <c r="C264" s="126" t="s">
        <v>208</v>
      </c>
      <c r="D264" s="127" t="s">
        <v>897</v>
      </c>
      <c r="E264" s="130">
        <f t="shared" si="20"/>
        <v>2017</v>
      </c>
      <c r="F264" s="129">
        <f t="shared" si="21"/>
        <v>43100</v>
      </c>
      <c r="G264" s="140">
        <v>2588892.4533333336</v>
      </c>
      <c r="H264" s="140">
        <v>73643</v>
      </c>
      <c r="I264" s="140">
        <v>2662535.4533333336</v>
      </c>
      <c r="J264" s="140">
        <f t="shared" si="22"/>
        <v>2662535.4533333336</v>
      </c>
      <c r="K264" s="110"/>
    </row>
    <row r="265" spans="1:11" ht="15">
      <c r="A265" s="124">
        <v>261</v>
      </c>
      <c r="B265" s="133"/>
      <c r="C265" s="126" t="s">
        <v>209</v>
      </c>
      <c r="D265" s="127" t="s">
        <v>898</v>
      </c>
      <c r="E265" s="130">
        <f t="shared" si="20"/>
        <v>2017</v>
      </c>
      <c r="F265" s="129">
        <f t="shared" si="21"/>
        <v>43100</v>
      </c>
      <c r="G265" s="140">
        <v>0</v>
      </c>
      <c r="H265" s="140">
        <v>0</v>
      </c>
      <c r="I265" s="140">
        <v>0</v>
      </c>
      <c r="J265" s="140">
        <f t="shared" si="22"/>
        <v>0</v>
      </c>
      <c r="K265" s="110"/>
    </row>
    <row r="266" spans="1:11" ht="15">
      <c r="A266" s="124">
        <v>262</v>
      </c>
      <c r="B266" s="133"/>
      <c r="C266" s="126" t="s">
        <v>210</v>
      </c>
      <c r="D266" s="127" t="s">
        <v>899</v>
      </c>
      <c r="E266" s="130">
        <f t="shared" si="20"/>
        <v>2017</v>
      </c>
      <c r="F266" s="129">
        <f t="shared" si="21"/>
        <v>43100</v>
      </c>
      <c r="G266" s="140">
        <v>758289.53333333333</v>
      </c>
      <c r="H266" s="140">
        <v>11000</v>
      </c>
      <c r="I266" s="140">
        <v>769289.53333333333</v>
      </c>
      <c r="J266" s="140">
        <f t="shared" si="22"/>
        <v>769289.53333333333</v>
      </c>
      <c r="K266" s="110"/>
    </row>
    <row r="267" spans="1:11" ht="15">
      <c r="A267" s="124">
        <v>263</v>
      </c>
      <c r="B267" s="133"/>
      <c r="C267" s="126" t="s">
        <v>211</v>
      </c>
      <c r="D267" s="127" t="s">
        <v>900</v>
      </c>
      <c r="E267" s="130">
        <f t="shared" si="20"/>
        <v>2017</v>
      </c>
      <c r="F267" s="129">
        <f t="shared" si="21"/>
        <v>43100</v>
      </c>
      <c r="G267" s="140">
        <v>217803.34666666668</v>
      </c>
      <c r="H267" s="140">
        <v>3000</v>
      </c>
      <c r="I267" s="140">
        <v>220803.34666666668</v>
      </c>
      <c r="J267" s="140">
        <f t="shared" si="22"/>
        <v>220803.34666666668</v>
      </c>
      <c r="K267" s="110"/>
    </row>
    <row r="268" spans="1:11" ht="15">
      <c r="A268" s="124">
        <v>264</v>
      </c>
      <c r="B268" s="133"/>
      <c r="C268" s="126" t="s">
        <v>212</v>
      </c>
      <c r="D268" s="127" t="s">
        <v>901</v>
      </c>
      <c r="E268" s="130">
        <f t="shared" si="20"/>
        <v>2017</v>
      </c>
      <c r="F268" s="129">
        <f t="shared" si="21"/>
        <v>43100</v>
      </c>
      <c r="G268" s="140">
        <v>387428.44</v>
      </c>
      <c r="H268" s="140">
        <v>1000</v>
      </c>
      <c r="I268" s="140">
        <v>388428.44</v>
      </c>
      <c r="J268" s="140">
        <f t="shared" si="22"/>
        <v>388428.44</v>
      </c>
      <c r="K268" s="110"/>
    </row>
    <row r="269" spans="1:11" ht="15">
      <c r="A269" s="124">
        <v>265</v>
      </c>
      <c r="B269" s="133"/>
      <c r="C269" s="126" t="s">
        <v>213</v>
      </c>
      <c r="D269" s="127" t="s">
        <v>902</v>
      </c>
      <c r="E269" s="130">
        <f t="shared" si="20"/>
        <v>2017</v>
      </c>
      <c r="F269" s="129">
        <f t="shared" si="21"/>
        <v>43100</v>
      </c>
      <c r="G269" s="140">
        <v>182845.30666666664</v>
      </c>
      <c r="H269" s="140">
        <v>3000</v>
      </c>
      <c r="I269" s="140">
        <v>185845.30666666664</v>
      </c>
      <c r="J269" s="140">
        <f t="shared" si="22"/>
        <v>185845.30666666664</v>
      </c>
      <c r="K269" s="110"/>
    </row>
    <row r="270" spans="1:11" ht="15">
      <c r="A270" s="124">
        <v>266</v>
      </c>
      <c r="B270" s="131"/>
      <c r="C270" s="126" t="s">
        <v>214</v>
      </c>
      <c r="D270" s="127" t="s">
        <v>903</v>
      </c>
      <c r="E270" s="130">
        <f t="shared" si="20"/>
        <v>2017</v>
      </c>
      <c r="F270" s="129">
        <f t="shared" si="21"/>
        <v>43100</v>
      </c>
      <c r="G270" s="140">
        <v>3264349.08</v>
      </c>
      <c r="H270" s="140">
        <v>49000</v>
      </c>
      <c r="I270" s="140">
        <v>3313349.08</v>
      </c>
      <c r="J270" s="140">
        <f t="shared" si="22"/>
        <v>3313349.08</v>
      </c>
      <c r="K270" s="110"/>
    </row>
    <row r="271" spans="1:11" ht="15">
      <c r="A271" s="124">
        <v>267</v>
      </c>
      <c r="B271" s="133"/>
      <c r="C271" s="126" t="s">
        <v>215</v>
      </c>
      <c r="D271" s="127" t="s">
        <v>904</v>
      </c>
      <c r="E271" s="130">
        <f t="shared" si="20"/>
        <v>2017</v>
      </c>
      <c r="F271" s="129">
        <f t="shared" si="21"/>
        <v>43100</v>
      </c>
      <c r="G271" s="140">
        <v>1403933.3333333333</v>
      </c>
      <c r="H271" s="140">
        <v>21000</v>
      </c>
      <c r="I271" s="140">
        <v>1424933.3333333333</v>
      </c>
      <c r="J271" s="140">
        <f t="shared" si="22"/>
        <v>1424933.3333333333</v>
      </c>
      <c r="K271" s="110"/>
    </row>
    <row r="272" spans="1:11" ht="15">
      <c r="A272" s="124">
        <v>268</v>
      </c>
      <c r="B272" s="133"/>
      <c r="C272" s="126" t="s">
        <v>905</v>
      </c>
      <c r="D272" s="127" t="s">
        <v>906</v>
      </c>
      <c r="E272" s="130">
        <f t="shared" si="20"/>
        <v>2017</v>
      </c>
      <c r="F272" s="129">
        <f t="shared" si="21"/>
        <v>43100</v>
      </c>
      <c r="G272" s="139">
        <v>1059409.1733333333</v>
      </c>
      <c r="H272" s="139">
        <v>15000</v>
      </c>
      <c r="I272" s="139">
        <v>1074409.1733333333</v>
      </c>
      <c r="J272" s="139">
        <f>SUM(J273:J274)</f>
        <v>1074409.1733333333</v>
      </c>
      <c r="K272" s="110"/>
    </row>
    <row r="273" spans="1:11" ht="15">
      <c r="A273" s="124">
        <v>269</v>
      </c>
      <c r="B273" s="133"/>
      <c r="C273" s="126" t="s">
        <v>216</v>
      </c>
      <c r="D273" s="127" t="s">
        <v>907</v>
      </c>
      <c r="E273" s="130">
        <f t="shared" si="20"/>
        <v>2017</v>
      </c>
      <c r="F273" s="129">
        <f t="shared" si="21"/>
        <v>43100</v>
      </c>
      <c r="G273" s="140">
        <v>0</v>
      </c>
      <c r="H273" s="140">
        <v>0</v>
      </c>
      <c r="I273" s="140">
        <v>0</v>
      </c>
      <c r="J273" s="140">
        <f>+I273</f>
        <v>0</v>
      </c>
      <c r="K273" s="110"/>
    </row>
    <row r="274" spans="1:11" ht="15">
      <c r="A274" s="124">
        <v>270</v>
      </c>
      <c r="B274" s="133"/>
      <c r="C274" s="126" t="s">
        <v>217</v>
      </c>
      <c r="D274" s="127" t="s">
        <v>908</v>
      </c>
      <c r="E274" s="130">
        <f t="shared" si="20"/>
        <v>2017</v>
      </c>
      <c r="F274" s="129">
        <f t="shared" si="21"/>
        <v>43100</v>
      </c>
      <c r="G274" s="140">
        <v>1059409.1733333333</v>
      </c>
      <c r="H274" s="140">
        <v>15000</v>
      </c>
      <c r="I274" s="140">
        <v>1074409.1733333333</v>
      </c>
      <c r="J274" s="140">
        <f>+I274</f>
        <v>1074409.1733333333</v>
      </c>
      <c r="K274" s="110"/>
    </row>
    <row r="275" spans="1:11" ht="15">
      <c r="A275" s="124">
        <v>271</v>
      </c>
      <c r="B275" s="133"/>
      <c r="C275" s="126" t="s">
        <v>909</v>
      </c>
      <c r="D275" s="127" t="s">
        <v>910</v>
      </c>
      <c r="E275" s="130">
        <f t="shared" si="20"/>
        <v>2017</v>
      </c>
      <c r="F275" s="129">
        <f t="shared" si="21"/>
        <v>43100</v>
      </c>
      <c r="G275" s="139">
        <v>8024849.9066666681</v>
      </c>
      <c r="H275" s="139">
        <v>120000</v>
      </c>
      <c r="I275" s="139">
        <v>8144849.9066666681</v>
      </c>
      <c r="J275" s="139">
        <f>SUM(J276:J278)</f>
        <v>8144849.9066666681</v>
      </c>
      <c r="K275" s="110"/>
    </row>
    <row r="276" spans="1:11" ht="15">
      <c r="A276" s="124">
        <v>272</v>
      </c>
      <c r="B276" s="133" t="s">
        <v>581</v>
      </c>
      <c r="C276" s="126" t="s">
        <v>218</v>
      </c>
      <c r="D276" s="127" t="s">
        <v>911</v>
      </c>
      <c r="E276" s="130">
        <f t="shared" si="20"/>
        <v>2017</v>
      </c>
      <c r="F276" s="129">
        <f t="shared" si="21"/>
        <v>43100</v>
      </c>
      <c r="G276" s="140">
        <v>9007.2933333333331</v>
      </c>
      <c r="H276" s="140">
        <v>0</v>
      </c>
      <c r="I276" s="140">
        <v>9007.2933333333331</v>
      </c>
      <c r="J276" s="140">
        <f>+I276</f>
        <v>9007.2933333333331</v>
      </c>
      <c r="K276" s="110"/>
    </row>
    <row r="277" spans="1:11" ht="15">
      <c r="A277" s="124">
        <v>273</v>
      </c>
      <c r="B277" s="133"/>
      <c r="C277" s="126" t="s">
        <v>219</v>
      </c>
      <c r="D277" s="127" t="s">
        <v>912</v>
      </c>
      <c r="E277" s="130">
        <f t="shared" si="20"/>
        <v>2017</v>
      </c>
      <c r="F277" s="129">
        <f t="shared" si="21"/>
        <v>43100</v>
      </c>
      <c r="G277" s="140">
        <v>7513.0666666666675</v>
      </c>
      <c r="H277" s="140">
        <v>0</v>
      </c>
      <c r="I277" s="140">
        <v>7513.0666666666675</v>
      </c>
      <c r="J277" s="140">
        <f>+I277</f>
        <v>7513.0666666666675</v>
      </c>
      <c r="K277" s="110"/>
    </row>
    <row r="278" spans="1:11" ht="15">
      <c r="A278" s="124">
        <v>274</v>
      </c>
      <c r="B278" s="133"/>
      <c r="C278" s="126" t="s">
        <v>220</v>
      </c>
      <c r="D278" s="127" t="s">
        <v>913</v>
      </c>
      <c r="E278" s="130">
        <f t="shared" si="20"/>
        <v>2017</v>
      </c>
      <c r="F278" s="129">
        <f t="shared" si="21"/>
        <v>43100</v>
      </c>
      <c r="G278" s="140">
        <v>8008329.5466666678</v>
      </c>
      <c r="H278" s="140">
        <v>120000</v>
      </c>
      <c r="I278" s="140">
        <v>8128329.5466666678</v>
      </c>
      <c r="J278" s="140">
        <f>+I278</f>
        <v>8128329.5466666678</v>
      </c>
      <c r="K278" s="110"/>
    </row>
    <row r="279" spans="1:11" ht="15">
      <c r="A279" s="124">
        <v>275</v>
      </c>
      <c r="B279" s="133"/>
      <c r="C279" s="126" t="s">
        <v>914</v>
      </c>
      <c r="D279" s="127" t="s">
        <v>915</v>
      </c>
      <c r="E279" s="130">
        <f t="shared" si="20"/>
        <v>2017</v>
      </c>
      <c r="F279" s="129">
        <f t="shared" si="21"/>
        <v>43100</v>
      </c>
      <c r="G279" s="139">
        <v>68098</v>
      </c>
      <c r="H279" s="139">
        <v>0</v>
      </c>
      <c r="I279" s="139">
        <v>68098</v>
      </c>
      <c r="J279" s="139">
        <f>SUM(J280:J282)+J288</f>
        <v>68098</v>
      </c>
      <c r="K279" s="110"/>
    </row>
    <row r="280" spans="1:11" ht="15">
      <c r="A280" s="124">
        <v>276</v>
      </c>
      <c r="B280" s="133" t="s">
        <v>581</v>
      </c>
      <c r="C280" s="126" t="s">
        <v>221</v>
      </c>
      <c r="D280" s="127" t="s">
        <v>916</v>
      </c>
      <c r="E280" s="130">
        <f t="shared" si="20"/>
        <v>2017</v>
      </c>
      <c r="F280" s="129">
        <f t="shared" si="21"/>
        <v>43100</v>
      </c>
      <c r="G280" s="140">
        <v>0</v>
      </c>
      <c r="H280" s="140">
        <v>0</v>
      </c>
      <c r="I280" s="140">
        <v>0</v>
      </c>
      <c r="J280" s="140">
        <f>+I280</f>
        <v>0</v>
      </c>
      <c r="K280" s="110"/>
    </row>
    <row r="281" spans="1:11" ht="15">
      <c r="A281" s="124">
        <v>277</v>
      </c>
      <c r="B281" s="133"/>
      <c r="C281" s="126" t="s">
        <v>222</v>
      </c>
      <c r="D281" s="127" t="s">
        <v>917</v>
      </c>
      <c r="E281" s="130">
        <f t="shared" si="20"/>
        <v>2017</v>
      </c>
      <c r="F281" s="129">
        <f t="shared" si="21"/>
        <v>43100</v>
      </c>
      <c r="G281" s="140">
        <v>0</v>
      </c>
      <c r="H281" s="140">
        <v>0</v>
      </c>
      <c r="I281" s="140">
        <v>0</v>
      </c>
      <c r="J281" s="140">
        <f>+I281</f>
        <v>0</v>
      </c>
      <c r="K281" s="110"/>
    </row>
    <row r="282" spans="1:11" ht="15">
      <c r="A282" s="124">
        <v>278</v>
      </c>
      <c r="B282" s="133"/>
      <c r="C282" s="126" t="s">
        <v>918</v>
      </c>
      <c r="D282" s="127" t="s">
        <v>919</v>
      </c>
      <c r="E282" s="130">
        <f t="shared" si="20"/>
        <v>2017</v>
      </c>
      <c r="F282" s="129">
        <f t="shared" si="21"/>
        <v>43100</v>
      </c>
      <c r="G282" s="139">
        <v>0</v>
      </c>
      <c r="H282" s="139">
        <v>0</v>
      </c>
      <c r="I282" s="139">
        <v>0</v>
      </c>
      <c r="J282" s="139">
        <f>SUM(J283:J287)</f>
        <v>0</v>
      </c>
      <c r="K282" s="110"/>
    </row>
    <row r="283" spans="1:11" ht="15">
      <c r="A283" s="124">
        <v>279</v>
      </c>
      <c r="B283" s="133"/>
      <c r="C283" s="126" t="s">
        <v>223</v>
      </c>
      <c r="D283" s="127" t="s">
        <v>920</v>
      </c>
      <c r="E283" s="130">
        <f t="shared" si="20"/>
        <v>2017</v>
      </c>
      <c r="F283" s="129">
        <f t="shared" si="21"/>
        <v>43100</v>
      </c>
      <c r="G283" s="140">
        <v>0</v>
      </c>
      <c r="H283" s="140">
        <v>0</v>
      </c>
      <c r="I283" s="140">
        <v>0</v>
      </c>
      <c r="J283" s="140">
        <f>+I283</f>
        <v>0</v>
      </c>
      <c r="K283" s="110"/>
    </row>
    <row r="284" spans="1:11" ht="15">
      <c r="A284" s="124">
        <v>280</v>
      </c>
      <c r="B284" s="133"/>
      <c r="C284" s="126" t="s">
        <v>224</v>
      </c>
      <c r="D284" s="127" t="s">
        <v>921</v>
      </c>
      <c r="E284" s="130">
        <f t="shared" si="20"/>
        <v>2017</v>
      </c>
      <c r="F284" s="129">
        <f t="shared" si="21"/>
        <v>43100</v>
      </c>
      <c r="G284" s="140">
        <v>0</v>
      </c>
      <c r="H284" s="140">
        <v>0</v>
      </c>
      <c r="I284" s="140">
        <v>0</v>
      </c>
      <c r="J284" s="140">
        <f>+I284</f>
        <v>0</v>
      </c>
      <c r="K284" s="110"/>
    </row>
    <row r="285" spans="1:11" ht="15">
      <c r="A285" s="124">
        <v>281</v>
      </c>
      <c r="B285" s="133"/>
      <c r="C285" s="126" t="s">
        <v>230</v>
      </c>
      <c r="D285" s="127" t="s">
        <v>922</v>
      </c>
      <c r="E285" s="130">
        <f t="shared" si="20"/>
        <v>2017</v>
      </c>
      <c r="F285" s="129">
        <f t="shared" si="21"/>
        <v>43100</v>
      </c>
      <c r="G285" s="140">
        <v>0</v>
      </c>
      <c r="H285" s="140">
        <v>0</v>
      </c>
      <c r="I285" s="140">
        <v>0</v>
      </c>
      <c r="J285" s="140">
        <f>+I285</f>
        <v>0</v>
      </c>
      <c r="K285" s="110"/>
    </row>
    <row r="286" spans="1:11" ht="15">
      <c r="A286" s="124">
        <v>282</v>
      </c>
      <c r="B286" s="133"/>
      <c r="C286" s="126" t="s">
        <v>225</v>
      </c>
      <c r="D286" s="127" t="s">
        <v>923</v>
      </c>
      <c r="E286" s="130">
        <f t="shared" si="20"/>
        <v>2017</v>
      </c>
      <c r="F286" s="129">
        <f t="shared" si="21"/>
        <v>43100</v>
      </c>
      <c r="G286" s="140">
        <v>0</v>
      </c>
      <c r="H286" s="140">
        <v>0</v>
      </c>
      <c r="I286" s="140">
        <v>0</v>
      </c>
      <c r="J286" s="140">
        <f>+I286</f>
        <v>0</v>
      </c>
      <c r="K286" s="110"/>
    </row>
    <row r="287" spans="1:11" ht="15">
      <c r="A287" s="124">
        <v>283</v>
      </c>
      <c r="B287" s="133"/>
      <c r="C287" s="126" t="s">
        <v>226</v>
      </c>
      <c r="D287" s="127" t="s">
        <v>924</v>
      </c>
      <c r="E287" s="130">
        <f t="shared" si="20"/>
        <v>2017</v>
      </c>
      <c r="F287" s="129">
        <f t="shared" si="21"/>
        <v>43100</v>
      </c>
      <c r="G287" s="140">
        <v>0</v>
      </c>
      <c r="H287" s="140">
        <v>0</v>
      </c>
      <c r="I287" s="140">
        <v>0</v>
      </c>
      <c r="J287" s="140">
        <f>+I287</f>
        <v>0</v>
      </c>
      <c r="K287" s="110"/>
    </row>
    <row r="288" spans="1:11" ht="15">
      <c r="A288" s="124">
        <v>284</v>
      </c>
      <c r="B288" s="133"/>
      <c r="C288" s="126" t="s">
        <v>925</v>
      </c>
      <c r="D288" s="127" t="s">
        <v>926</v>
      </c>
      <c r="E288" s="130">
        <f t="shared" si="20"/>
        <v>2017</v>
      </c>
      <c r="F288" s="129">
        <f t="shared" si="21"/>
        <v>43100</v>
      </c>
      <c r="G288" s="139">
        <v>68098</v>
      </c>
      <c r="H288" s="139">
        <v>0</v>
      </c>
      <c r="I288" s="139">
        <v>68098</v>
      </c>
      <c r="J288" s="139">
        <f>SUM(J289:J291)</f>
        <v>68098</v>
      </c>
      <c r="K288" s="110"/>
    </row>
    <row r="289" spans="1:11" ht="22.5">
      <c r="A289" s="124">
        <v>285</v>
      </c>
      <c r="B289" s="133" t="s">
        <v>581</v>
      </c>
      <c r="C289" s="126" t="s">
        <v>227</v>
      </c>
      <c r="D289" s="127" t="s">
        <v>927</v>
      </c>
      <c r="E289" s="130">
        <f t="shared" si="20"/>
        <v>2017</v>
      </c>
      <c r="F289" s="129">
        <f t="shared" si="21"/>
        <v>43100</v>
      </c>
      <c r="G289" s="140">
        <v>0</v>
      </c>
      <c r="H289" s="140">
        <v>0</v>
      </c>
      <c r="I289" s="140">
        <v>0</v>
      </c>
      <c r="J289" s="140">
        <f>+I289</f>
        <v>0</v>
      </c>
      <c r="K289" s="110"/>
    </row>
    <row r="290" spans="1:11" ht="22.5">
      <c r="A290" s="124">
        <v>286</v>
      </c>
      <c r="B290" s="133"/>
      <c r="C290" s="126" t="s">
        <v>228</v>
      </c>
      <c r="D290" s="127" t="s">
        <v>928</v>
      </c>
      <c r="E290" s="130">
        <f t="shared" si="20"/>
        <v>2017</v>
      </c>
      <c r="F290" s="129">
        <f t="shared" si="21"/>
        <v>43100</v>
      </c>
      <c r="G290" s="140">
        <v>68098</v>
      </c>
      <c r="H290" s="140">
        <v>0</v>
      </c>
      <c r="I290" s="140">
        <v>68098</v>
      </c>
      <c r="J290" s="140">
        <f>+I290</f>
        <v>68098</v>
      </c>
      <c r="K290" s="110"/>
    </row>
    <row r="291" spans="1:11" ht="22.5">
      <c r="A291" s="124">
        <v>287</v>
      </c>
      <c r="B291" s="133" t="s">
        <v>579</v>
      </c>
      <c r="C291" s="126" t="s">
        <v>229</v>
      </c>
      <c r="D291" s="127" t="s">
        <v>929</v>
      </c>
      <c r="E291" s="130">
        <f t="shared" si="20"/>
        <v>2017</v>
      </c>
      <c r="F291" s="129">
        <f t="shared" si="21"/>
        <v>43100</v>
      </c>
      <c r="G291" s="140">
        <v>0</v>
      </c>
      <c r="H291" s="140">
        <v>0</v>
      </c>
      <c r="I291" s="140">
        <v>0</v>
      </c>
      <c r="J291" s="140">
        <f>+I291</f>
        <v>0</v>
      </c>
      <c r="K291" s="110"/>
    </row>
    <row r="292" spans="1:11" ht="15">
      <c r="A292" s="124">
        <v>288</v>
      </c>
      <c r="B292" s="133"/>
      <c r="C292" s="126" t="s">
        <v>930</v>
      </c>
      <c r="D292" s="127" t="s">
        <v>931</v>
      </c>
      <c r="E292" s="130">
        <f t="shared" si="20"/>
        <v>2017</v>
      </c>
      <c r="F292" s="129">
        <f t="shared" si="21"/>
        <v>43100</v>
      </c>
      <c r="G292" s="139">
        <v>158128.15000000002</v>
      </c>
      <c r="H292" s="139">
        <v>2000</v>
      </c>
      <c r="I292" s="139">
        <v>160128.15000000002</v>
      </c>
      <c r="J292" s="139">
        <f>SUM(J293:J294)</f>
        <v>160128.15000000002</v>
      </c>
      <c r="K292" s="110"/>
    </row>
    <row r="293" spans="1:11" ht="15">
      <c r="A293" s="124">
        <v>289</v>
      </c>
      <c r="B293" s="133"/>
      <c r="C293" s="126" t="s">
        <v>231</v>
      </c>
      <c r="D293" s="127" t="s">
        <v>932</v>
      </c>
      <c r="E293" s="130">
        <f t="shared" si="20"/>
        <v>2017</v>
      </c>
      <c r="F293" s="129">
        <f t="shared" si="21"/>
        <v>43100</v>
      </c>
      <c r="G293" s="140">
        <v>42675</v>
      </c>
      <c r="H293" s="140">
        <v>1000</v>
      </c>
      <c r="I293" s="140">
        <v>43675</v>
      </c>
      <c r="J293" s="140">
        <f>+I293</f>
        <v>43675</v>
      </c>
      <c r="K293" s="110"/>
    </row>
    <row r="294" spans="1:11" ht="15">
      <c r="A294" s="124">
        <v>290</v>
      </c>
      <c r="B294" s="133"/>
      <c r="C294" s="126" t="s">
        <v>232</v>
      </c>
      <c r="D294" s="127" t="s">
        <v>933</v>
      </c>
      <c r="E294" s="130">
        <f t="shared" si="20"/>
        <v>2017</v>
      </c>
      <c r="F294" s="129">
        <f t="shared" si="21"/>
        <v>43100</v>
      </c>
      <c r="G294" s="140">
        <v>115453.15000000001</v>
      </c>
      <c r="H294" s="140">
        <v>1000</v>
      </c>
      <c r="I294" s="140">
        <v>116453.15000000001</v>
      </c>
      <c r="J294" s="140">
        <f>+I294</f>
        <v>116453.15000000001</v>
      </c>
      <c r="K294" s="110"/>
    </row>
    <row r="295" spans="1:11" ht="15">
      <c r="A295" s="124">
        <v>291</v>
      </c>
      <c r="B295" s="133"/>
      <c r="C295" s="126" t="s">
        <v>934</v>
      </c>
      <c r="D295" s="127" t="s">
        <v>935</v>
      </c>
      <c r="E295" s="130">
        <f t="shared" si="20"/>
        <v>2017</v>
      </c>
      <c r="F295" s="129">
        <f t="shared" si="21"/>
        <v>43100</v>
      </c>
      <c r="G295" s="139">
        <v>11384307.470000003</v>
      </c>
      <c r="H295" s="139">
        <v>169000</v>
      </c>
      <c r="I295" s="139">
        <v>11553307.470000003</v>
      </c>
      <c r="J295" s="139">
        <f>SUM(J296:J302)</f>
        <v>11553307.470000003</v>
      </c>
      <c r="K295" s="110"/>
    </row>
    <row r="296" spans="1:11" ht="15">
      <c r="A296" s="124">
        <v>292</v>
      </c>
      <c r="B296" s="133"/>
      <c r="C296" s="126" t="s">
        <v>233</v>
      </c>
      <c r="D296" s="127" t="s">
        <v>936</v>
      </c>
      <c r="E296" s="130">
        <f t="shared" si="20"/>
        <v>2017</v>
      </c>
      <c r="F296" s="129">
        <f t="shared" si="21"/>
        <v>43100</v>
      </c>
      <c r="G296" s="140">
        <v>480851.66666666669</v>
      </c>
      <c r="H296" s="140">
        <v>7000</v>
      </c>
      <c r="I296" s="140">
        <v>487851.66666666669</v>
      </c>
      <c r="J296" s="140">
        <f>+I296</f>
        <v>487851.66666666669</v>
      </c>
      <c r="K296" s="110"/>
    </row>
    <row r="297" spans="1:11" ht="15">
      <c r="A297" s="124">
        <v>293</v>
      </c>
      <c r="B297" s="133"/>
      <c r="C297" s="126" t="s">
        <v>234</v>
      </c>
      <c r="D297" s="127" t="s">
        <v>937</v>
      </c>
      <c r="E297" s="130">
        <f t="shared" si="20"/>
        <v>2017</v>
      </c>
      <c r="F297" s="129">
        <f t="shared" si="21"/>
        <v>43100</v>
      </c>
      <c r="G297" s="140">
        <v>6684960.163333334</v>
      </c>
      <c r="H297" s="140">
        <v>100000</v>
      </c>
      <c r="I297" s="140">
        <v>6784960.163333334</v>
      </c>
      <c r="J297" s="140">
        <f t="shared" ref="J297:J302" si="23">+I297</f>
        <v>6784960.163333334</v>
      </c>
      <c r="K297" s="110"/>
    </row>
    <row r="298" spans="1:11" ht="15">
      <c r="A298" s="124">
        <v>294</v>
      </c>
      <c r="B298" s="133"/>
      <c r="C298" s="126" t="s">
        <v>235</v>
      </c>
      <c r="D298" s="127" t="s">
        <v>938</v>
      </c>
      <c r="E298" s="130">
        <f t="shared" si="20"/>
        <v>2017</v>
      </c>
      <c r="F298" s="129">
        <f t="shared" si="21"/>
        <v>43100</v>
      </c>
      <c r="G298" s="140">
        <v>4170334.3200000003</v>
      </c>
      <c r="H298" s="140">
        <v>62000</v>
      </c>
      <c r="I298" s="140">
        <v>4232334.32</v>
      </c>
      <c r="J298" s="140">
        <f t="shared" si="23"/>
        <v>4232334.32</v>
      </c>
      <c r="K298" s="110"/>
    </row>
    <row r="299" spans="1:11" ht="15">
      <c r="A299" s="124">
        <v>295</v>
      </c>
      <c r="B299" s="133"/>
      <c r="C299" s="126" t="s">
        <v>236</v>
      </c>
      <c r="D299" s="127" t="s">
        <v>939</v>
      </c>
      <c r="E299" s="130">
        <f t="shared" si="20"/>
        <v>2017</v>
      </c>
      <c r="F299" s="129">
        <f t="shared" si="21"/>
        <v>43100</v>
      </c>
      <c r="G299" s="140">
        <v>5278.5333333333338</v>
      </c>
      <c r="H299" s="140">
        <v>0</v>
      </c>
      <c r="I299" s="140">
        <v>5278.5333333333338</v>
      </c>
      <c r="J299" s="140">
        <f t="shared" si="23"/>
        <v>5278.5333333333338</v>
      </c>
      <c r="K299" s="110"/>
    </row>
    <row r="300" spans="1:11" ht="15">
      <c r="A300" s="124">
        <v>296</v>
      </c>
      <c r="B300" s="133"/>
      <c r="C300" s="126" t="s">
        <v>237</v>
      </c>
      <c r="D300" s="127" t="s">
        <v>940</v>
      </c>
      <c r="E300" s="130">
        <f t="shared" si="20"/>
        <v>2017</v>
      </c>
      <c r="F300" s="129">
        <f t="shared" si="21"/>
        <v>43100</v>
      </c>
      <c r="G300" s="140">
        <v>31406.92</v>
      </c>
      <c r="H300" s="140">
        <v>0</v>
      </c>
      <c r="I300" s="140">
        <v>31406.92</v>
      </c>
      <c r="J300" s="140">
        <f t="shared" si="23"/>
        <v>31406.92</v>
      </c>
      <c r="K300" s="110"/>
    </row>
    <row r="301" spans="1:11" ht="15">
      <c r="A301" s="124">
        <v>297</v>
      </c>
      <c r="B301" s="133"/>
      <c r="C301" s="126" t="s">
        <v>238</v>
      </c>
      <c r="D301" s="127" t="s">
        <v>941</v>
      </c>
      <c r="E301" s="130">
        <f t="shared" si="20"/>
        <v>2017</v>
      </c>
      <c r="F301" s="129">
        <f t="shared" si="21"/>
        <v>43100</v>
      </c>
      <c r="G301" s="140">
        <v>11475.866666666667</v>
      </c>
      <c r="H301" s="140">
        <v>0</v>
      </c>
      <c r="I301" s="140">
        <v>11475.866666666667</v>
      </c>
      <c r="J301" s="140">
        <f t="shared" si="23"/>
        <v>11475.866666666667</v>
      </c>
      <c r="K301" s="110"/>
    </row>
    <row r="302" spans="1:11" ht="15">
      <c r="A302" s="124">
        <v>298</v>
      </c>
      <c r="B302" s="133" t="s">
        <v>581</v>
      </c>
      <c r="C302" s="126" t="s">
        <v>239</v>
      </c>
      <c r="D302" s="127" t="s">
        <v>942</v>
      </c>
      <c r="E302" s="130">
        <f t="shared" si="20"/>
        <v>2017</v>
      </c>
      <c r="F302" s="129">
        <f t="shared" si="21"/>
        <v>43100</v>
      </c>
      <c r="G302" s="140">
        <v>0</v>
      </c>
      <c r="H302" s="140">
        <v>0</v>
      </c>
      <c r="I302" s="140">
        <v>0</v>
      </c>
      <c r="J302" s="140">
        <f t="shared" si="23"/>
        <v>0</v>
      </c>
      <c r="K302" s="110"/>
    </row>
    <row r="303" spans="1:11" ht="15">
      <c r="A303" s="124">
        <v>299</v>
      </c>
      <c r="B303" s="133"/>
      <c r="C303" s="126" t="s">
        <v>943</v>
      </c>
      <c r="D303" s="127" t="s">
        <v>944</v>
      </c>
      <c r="E303" s="130">
        <f t="shared" si="20"/>
        <v>2017</v>
      </c>
      <c r="F303" s="129">
        <f t="shared" si="21"/>
        <v>43100</v>
      </c>
      <c r="G303" s="139">
        <v>2579303.0499999993</v>
      </c>
      <c r="H303" s="139">
        <v>39000</v>
      </c>
      <c r="I303" s="139">
        <v>2618303.0499999993</v>
      </c>
      <c r="J303" s="139">
        <f>J304+J305+J308+J311</f>
        <v>2618303.0499999993</v>
      </c>
      <c r="K303" s="110"/>
    </row>
    <row r="304" spans="1:11" ht="15">
      <c r="A304" s="124">
        <v>300</v>
      </c>
      <c r="B304" s="133"/>
      <c r="C304" s="126" t="s">
        <v>240</v>
      </c>
      <c r="D304" s="127" t="s">
        <v>945</v>
      </c>
      <c r="E304" s="130">
        <f t="shared" si="20"/>
        <v>2017</v>
      </c>
      <c r="F304" s="129">
        <f t="shared" si="21"/>
        <v>43100</v>
      </c>
      <c r="G304" s="140">
        <v>0</v>
      </c>
      <c r="H304" s="140">
        <v>0</v>
      </c>
      <c r="I304" s="140">
        <v>0</v>
      </c>
      <c r="J304" s="140">
        <f>+I304</f>
        <v>0</v>
      </c>
      <c r="K304" s="110"/>
    </row>
    <row r="305" spans="1:11" ht="15">
      <c r="A305" s="124">
        <v>301</v>
      </c>
      <c r="B305" s="133"/>
      <c r="C305" s="126" t="s">
        <v>946</v>
      </c>
      <c r="D305" s="127" t="s">
        <v>947</v>
      </c>
      <c r="E305" s="130">
        <f t="shared" si="20"/>
        <v>2017</v>
      </c>
      <c r="F305" s="129">
        <f t="shared" si="21"/>
        <v>43100</v>
      </c>
      <c r="G305" s="139">
        <v>2579303.0499999993</v>
      </c>
      <c r="H305" s="139">
        <v>39000</v>
      </c>
      <c r="I305" s="139">
        <v>2618303.0499999993</v>
      </c>
      <c r="J305" s="139">
        <f>SUM(J306:J307)</f>
        <v>2618303.0499999993</v>
      </c>
      <c r="K305" s="110"/>
    </row>
    <row r="306" spans="1:11" ht="15">
      <c r="A306" s="124">
        <v>302</v>
      </c>
      <c r="B306" s="133"/>
      <c r="C306" s="126" t="s">
        <v>241</v>
      </c>
      <c r="D306" s="127" t="s">
        <v>948</v>
      </c>
      <c r="E306" s="130">
        <f t="shared" si="20"/>
        <v>2017</v>
      </c>
      <c r="F306" s="129">
        <f t="shared" si="21"/>
        <v>43100</v>
      </c>
      <c r="G306" s="140">
        <v>2304543.7699999996</v>
      </c>
      <c r="H306" s="140">
        <v>35000</v>
      </c>
      <c r="I306" s="140">
        <v>2339543.7699999996</v>
      </c>
      <c r="J306" s="140">
        <f>+I306</f>
        <v>2339543.7699999996</v>
      </c>
      <c r="K306" s="110"/>
    </row>
    <row r="307" spans="1:11" ht="15">
      <c r="A307" s="124">
        <v>303</v>
      </c>
      <c r="B307" s="133"/>
      <c r="C307" s="126" t="s">
        <v>242</v>
      </c>
      <c r="D307" s="127" t="s">
        <v>949</v>
      </c>
      <c r="E307" s="130">
        <f t="shared" si="20"/>
        <v>2017</v>
      </c>
      <c r="F307" s="129">
        <f t="shared" si="21"/>
        <v>43100</v>
      </c>
      <c r="G307" s="140">
        <v>274759.27999999997</v>
      </c>
      <c r="H307" s="140">
        <v>4000</v>
      </c>
      <c r="I307" s="140">
        <v>278759.27999999997</v>
      </c>
      <c r="J307" s="140">
        <f>+I307</f>
        <v>278759.27999999997</v>
      </c>
      <c r="K307" s="110"/>
    </row>
    <row r="308" spans="1:11" ht="15">
      <c r="A308" s="124">
        <v>304</v>
      </c>
      <c r="B308" s="133"/>
      <c r="C308" s="126" t="s">
        <v>950</v>
      </c>
      <c r="D308" s="127" t="s">
        <v>951</v>
      </c>
      <c r="E308" s="130">
        <f t="shared" si="20"/>
        <v>2017</v>
      </c>
      <c r="F308" s="129">
        <f t="shared" si="21"/>
        <v>43100</v>
      </c>
      <c r="G308" s="139">
        <v>0</v>
      </c>
      <c r="H308" s="139">
        <v>0</v>
      </c>
      <c r="I308" s="139">
        <v>0</v>
      </c>
      <c r="J308" s="139">
        <f>SUM(J309:J310)</f>
        <v>0</v>
      </c>
      <c r="K308" s="110"/>
    </row>
    <row r="309" spans="1:11" ht="15">
      <c r="A309" s="124">
        <v>305</v>
      </c>
      <c r="B309" s="133"/>
      <c r="C309" s="126" t="s">
        <v>243</v>
      </c>
      <c r="D309" s="127" t="s">
        <v>952</v>
      </c>
      <c r="E309" s="130">
        <f t="shared" si="20"/>
        <v>2017</v>
      </c>
      <c r="F309" s="129">
        <f t="shared" si="21"/>
        <v>43100</v>
      </c>
      <c r="G309" s="140">
        <v>0</v>
      </c>
      <c r="H309" s="140">
        <v>0</v>
      </c>
      <c r="I309" s="140">
        <v>0</v>
      </c>
      <c r="J309" s="140">
        <f>+I309</f>
        <v>0</v>
      </c>
      <c r="K309" s="110"/>
    </row>
    <row r="310" spans="1:11" ht="15">
      <c r="A310" s="124">
        <v>306</v>
      </c>
      <c r="B310" s="133"/>
      <c r="C310" s="126" t="s">
        <v>244</v>
      </c>
      <c r="D310" s="127" t="s">
        <v>953</v>
      </c>
      <c r="E310" s="130">
        <f t="shared" si="20"/>
        <v>2017</v>
      </c>
      <c r="F310" s="129">
        <f t="shared" si="21"/>
        <v>43100</v>
      </c>
      <c r="G310" s="140">
        <v>0</v>
      </c>
      <c r="H310" s="140">
        <v>0</v>
      </c>
      <c r="I310" s="140">
        <v>0</v>
      </c>
      <c r="J310" s="140">
        <f>+I310</f>
        <v>0</v>
      </c>
      <c r="K310" s="110"/>
    </row>
    <row r="311" spans="1:11" ht="15">
      <c r="A311" s="124">
        <v>307</v>
      </c>
      <c r="B311" s="133" t="s">
        <v>581</v>
      </c>
      <c r="C311" s="126" t="s">
        <v>245</v>
      </c>
      <c r="D311" s="127" t="s">
        <v>954</v>
      </c>
      <c r="E311" s="130">
        <f t="shared" si="20"/>
        <v>2017</v>
      </c>
      <c r="F311" s="129">
        <f t="shared" si="21"/>
        <v>43100</v>
      </c>
      <c r="G311" s="140">
        <v>0</v>
      </c>
      <c r="H311" s="140">
        <v>0</v>
      </c>
      <c r="I311" s="140">
        <v>0</v>
      </c>
      <c r="J311" s="140">
        <f>+I311</f>
        <v>0</v>
      </c>
      <c r="K311" s="110"/>
    </row>
    <row r="312" spans="1:11" ht="15">
      <c r="A312" s="124">
        <v>308</v>
      </c>
      <c r="B312" s="133"/>
      <c r="C312" s="126" t="s">
        <v>955</v>
      </c>
      <c r="D312" s="127" t="s">
        <v>956</v>
      </c>
      <c r="E312" s="130">
        <f t="shared" si="20"/>
        <v>2017</v>
      </c>
      <c r="F312" s="129">
        <f t="shared" si="21"/>
        <v>43100</v>
      </c>
      <c r="G312" s="139">
        <v>156069687.14097789</v>
      </c>
      <c r="H312" s="139">
        <v>-1035000</v>
      </c>
      <c r="I312" s="139">
        <v>155034687.14097789</v>
      </c>
      <c r="J312" s="139">
        <f>J313+J327+J336+J345</f>
        <v>155034687.14097789</v>
      </c>
      <c r="K312" s="110"/>
    </row>
    <row r="313" spans="1:11" ht="15">
      <c r="A313" s="124">
        <v>309</v>
      </c>
      <c r="B313" s="133"/>
      <c r="C313" s="126" t="s">
        <v>957</v>
      </c>
      <c r="D313" s="127" t="s">
        <v>958</v>
      </c>
      <c r="E313" s="130">
        <f t="shared" si="20"/>
        <v>2017</v>
      </c>
      <c r="F313" s="129">
        <f t="shared" si="21"/>
        <v>43100</v>
      </c>
      <c r="G313" s="139">
        <v>136772507.7258178</v>
      </c>
      <c r="H313" s="139">
        <v>-810000</v>
      </c>
      <c r="I313" s="139">
        <v>135962507.7258178</v>
      </c>
      <c r="J313" s="139">
        <f>J314+J323</f>
        <v>135962507.7258178</v>
      </c>
      <c r="K313" s="110"/>
    </row>
    <row r="314" spans="1:11" ht="15">
      <c r="A314" s="124">
        <v>310</v>
      </c>
      <c r="B314" s="133"/>
      <c r="C314" s="126" t="s">
        <v>959</v>
      </c>
      <c r="D314" s="127" t="s">
        <v>960</v>
      </c>
      <c r="E314" s="130">
        <f t="shared" si="20"/>
        <v>2017</v>
      </c>
      <c r="F314" s="129">
        <f t="shared" si="21"/>
        <v>43100</v>
      </c>
      <c r="G314" s="141">
        <v>69956894.974351123</v>
      </c>
      <c r="H314" s="141">
        <v>-399000</v>
      </c>
      <c r="I314" s="141">
        <v>69557894.974351123</v>
      </c>
      <c r="J314" s="141">
        <f>J315+J319</f>
        <v>69557894.974351123</v>
      </c>
      <c r="K314" s="134"/>
    </row>
    <row r="315" spans="1:11" ht="15">
      <c r="A315" s="124">
        <v>311</v>
      </c>
      <c r="B315" s="133"/>
      <c r="C315" s="126" t="s">
        <v>961</v>
      </c>
      <c r="D315" s="127" t="s">
        <v>962</v>
      </c>
      <c r="E315" s="130">
        <f t="shared" si="20"/>
        <v>2017</v>
      </c>
      <c r="F315" s="129">
        <f t="shared" si="21"/>
        <v>43100</v>
      </c>
      <c r="G315" s="139">
        <v>66338970.464168906</v>
      </c>
      <c r="H315" s="139">
        <v>-399000</v>
      </c>
      <c r="I315" s="139">
        <v>65939970.464168906</v>
      </c>
      <c r="J315" s="139">
        <f>SUM(J316:J318)</f>
        <v>65939970.464168906</v>
      </c>
      <c r="K315" s="110"/>
    </row>
    <row r="316" spans="1:11" ht="15">
      <c r="A316" s="124">
        <v>312</v>
      </c>
      <c r="B316" s="133"/>
      <c r="C316" s="126" t="s">
        <v>246</v>
      </c>
      <c r="D316" s="127" t="s">
        <v>963</v>
      </c>
      <c r="E316" s="130">
        <f t="shared" si="20"/>
        <v>2017</v>
      </c>
      <c r="F316" s="129">
        <f t="shared" si="21"/>
        <v>43100</v>
      </c>
      <c r="G316" s="140">
        <v>62951490.940977082</v>
      </c>
      <c r="H316" s="140">
        <v>-399000</v>
      </c>
      <c r="I316" s="140">
        <v>62552490.940977082</v>
      </c>
      <c r="J316" s="140">
        <f>+I316</f>
        <v>62552490.940977082</v>
      </c>
      <c r="K316" s="110"/>
    </row>
    <row r="317" spans="1:11" ht="15">
      <c r="A317" s="124">
        <v>313</v>
      </c>
      <c r="B317" s="133"/>
      <c r="C317" s="126" t="s">
        <v>247</v>
      </c>
      <c r="D317" s="127" t="s">
        <v>965</v>
      </c>
      <c r="E317" s="130">
        <f t="shared" si="20"/>
        <v>2017</v>
      </c>
      <c r="F317" s="129">
        <f t="shared" si="21"/>
        <v>43100</v>
      </c>
      <c r="G317" s="140">
        <v>3387479.5231918222</v>
      </c>
      <c r="H317" s="140">
        <v>0</v>
      </c>
      <c r="I317" s="140">
        <v>3387479.5231918222</v>
      </c>
      <c r="J317" s="140">
        <f>+I317</f>
        <v>3387479.5231918222</v>
      </c>
      <c r="K317" s="110"/>
    </row>
    <row r="318" spans="1:11" ht="15">
      <c r="A318" s="124">
        <v>314</v>
      </c>
      <c r="B318" s="133"/>
      <c r="C318" s="126" t="s">
        <v>248</v>
      </c>
      <c r="D318" s="127" t="s">
        <v>966</v>
      </c>
      <c r="E318" s="130">
        <f t="shared" si="20"/>
        <v>2017</v>
      </c>
      <c r="F318" s="129">
        <f t="shared" si="21"/>
        <v>43100</v>
      </c>
      <c r="G318" s="140">
        <v>0</v>
      </c>
      <c r="H318" s="140">
        <v>0</v>
      </c>
      <c r="I318" s="140">
        <v>0</v>
      </c>
      <c r="J318" s="140">
        <f>+I318</f>
        <v>0</v>
      </c>
      <c r="K318" s="110"/>
    </row>
    <row r="319" spans="1:11" ht="15">
      <c r="A319" s="124">
        <v>315</v>
      </c>
      <c r="B319" s="133"/>
      <c r="C319" s="126" t="s">
        <v>967</v>
      </c>
      <c r="D319" s="127" t="s">
        <v>968</v>
      </c>
      <c r="E319" s="130">
        <f t="shared" si="20"/>
        <v>2017</v>
      </c>
      <c r="F319" s="129">
        <f t="shared" si="21"/>
        <v>43100</v>
      </c>
      <c r="G319" s="139">
        <v>3617924.5101822224</v>
      </c>
      <c r="H319" s="139">
        <v>0</v>
      </c>
      <c r="I319" s="139">
        <v>3617924.5101822224</v>
      </c>
      <c r="J319" s="139">
        <f>SUM(J320:J322)</f>
        <v>3617924.5101822224</v>
      </c>
      <c r="K319" s="110"/>
    </row>
    <row r="320" spans="1:11" ht="15">
      <c r="A320" s="124">
        <v>316</v>
      </c>
      <c r="B320" s="133"/>
      <c r="C320" s="126" t="s">
        <v>249</v>
      </c>
      <c r="D320" s="127" t="s">
        <v>969</v>
      </c>
      <c r="E320" s="130">
        <f t="shared" si="20"/>
        <v>2017</v>
      </c>
      <c r="F320" s="129">
        <f t="shared" si="21"/>
        <v>43100</v>
      </c>
      <c r="G320" s="140">
        <v>3616204.6568488888</v>
      </c>
      <c r="H320" s="140">
        <v>0</v>
      </c>
      <c r="I320" s="140">
        <v>3616204.6568488888</v>
      </c>
      <c r="J320" s="140">
        <f>+I320</f>
        <v>3616204.6568488888</v>
      </c>
      <c r="K320" s="110"/>
    </row>
    <row r="321" spans="1:11" ht="15">
      <c r="A321" s="124">
        <v>317</v>
      </c>
      <c r="B321" s="133"/>
      <c r="C321" s="126" t="s">
        <v>250</v>
      </c>
      <c r="D321" s="127" t="s">
        <v>970</v>
      </c>
      <c r="E321" s="130">
        <f t="shared" si="20"/>
        <v>2017</v>
      </c>
      <c r="F321" s="129">
        <f t="shared" si="21"/>
        <v>43100</v>
      </c>
      <c r="G321" s="140">
        <v>1719.8533333333335</v>
      </c>
      <c r="H321" s="140">
        <v>0</v>
      </c>
      <c r="I321" s="140">
        <v>1719.8533333333335</v>
      </c>
      <c r="J321" s="140">
        <f>+I321</f>
        <v>1719.8533333333335</v>
      </c>
      <c r="K321" s="110"/>
    </row>
    <row r="322" spans="1:11" ht="15">
      <c r="A322" s="124">
        <v>318</v>
      </c>
      <c r="B322" s="133"/>
      <c r="C322" s="126" t="s">
        <v>251</v>
      </c>
      <c r="D322" s="127" t="s">
        <v>971</v>
      </c>
      <c r="E322" s="130">
        <f t="shared" si="20"/>
        <v>2017</v>
      </c>
      <c r="F322" s="129">
        <f t="shared" si="21"/>
        <v>43100</v>
      </c>
      <c r="G322" s="140">
        <v>0</v>
      </c>
      <c r="H322" s="140">
        <v>0</v>
      </c>
      <c r="I322" s="140">
        <v>0</v>
      </c>
      <c r="J322" s="140">
        <f>+I322</f>
        <v>0</v>
      </c>
      <c r="K322" s="110"/>
    </row>
    <row r="323" spans="1:11" ht="15">
      <c r="A323" s="124">
        <v>319</v>
      </c>
      <c r="B323" s="133"/>
      <c r="C323" s="126" t="s">
        <v>972</v>
      </c>
      <c r="D323" s="127" t="s">
        <v>973</v>
      </c>
      <c r="E323" s="130">
        <f t="shared" si="20"/>
        <v>2017</v>
      </c>
      <c r="F323" s="129">
        <f t="shared" si="21"/>
        <v>43100</v>
      </c>
      <c r="G323" s="139">
        <v>66815612.751466662</v>
      </c>
      <c r="H323" s="139">
        <v>-411000</v>
      </c>
      <c r="I323" s="139">
        <v>66404612.751466662</v>
      </c>
      <c r="J323" s="139">
        <f>SUM(J324:J326)</f>
        <v>66404612.751466662</v>
      </c>
      <c r="K323" s="110"/>
    </row>
    <row r="324" spans="1:11" ht="15">
      <c r="A324" s="124">
        <v>320</v>
      </c>
      <c r="B324" s="133"/>
      <c r="C324" s="126" t="s">
        <v>252</v>
      </c>
      <c r="D324" s="127" t="s">
        <v>974</v>
      </c>
      <c r="E324" s="130">
        <f t="shared" si="20"/>
        <v>2017</v>
      </c>
      <c r="F324" s="129">
        <f t="shared" si="21"/>
        <v>43100</v>
      </c>
      <c r="G324" s="140">
        <v>65717695.492069773</v>
      </c>
      <c r="H324" s="140">
        <v>-411000</v>
      </c>
      <c r="I324" s="140">
        <v>65306695.492069773</v>
      </c>
      <c r="J324" s="140">
        <f>+I324</f>
        <v>65306695.492069773</v>
      </c>
      <c r="K324" s="110"/>
    </row>
    <row r="325" spans="1:11" ht="15">
      <c r="A325" s="124">
        <v>321</v>
      </c>
      <c r="B325" s="133"/>
      <c r="C325" s="126" t="s">
        <v>253</v>
      </c>
      <c r="D325" s="127" t="s">
        <v>975</v>
      </c>
      <c r="E325" s="130">
        <f t="shared" si="20"/>
        <v>2017</v>
      </c>
      <c r="F325" s="129">
        <f t="shared" si="21"/>
        <v>43100</v>
      </c>
      <c r="G325" s="140">
        <v>1097917.259396889</v>
      </c>
      <c r="H325" s="140">
        <v>0</v>
      </c>
      <c r="I325" s="140">
        <v>1097917.259396889</v>
      </c>
      <c r="J325" s="140">
        <f>+I325</f>
        <v>1097917.259396889</v>
      </c>
      <c r="K325" s="110"/>
    </row>
    <row r="326" spans="1:11" ht="15">
      <c r="A326" s="124">
        <v>322</v>
      </c>
      <c r="B326" s="133"/>
      <c r="C326" s="126" t="s">
        <v>254</v>
      </c>
      <c r="D326" s="127" t="s">
        <v>976</v>
      </c>
      <c r="E326" s="130">
        <f t="shared" ref="E326:E389" si="24">E325</f>
        <v>2017</v>
      </c>
      <c r="F326" s="129">
        <f t="shared" si="21"/>
        <v>43100</v>
      </c>
      <c r="G326" s="140">
        <v>0</v>
      </c>
      <c r="H326" s="140">
        <v>0</v>
      </c>
      <c r="I326" s="140">
        <v>0</v>
      </c>
      <c r="J326" s="140">
        <f>+I326</f>
        <v>0</v>
      </c>
      <c r="K326" s="110"/>
    </row>
    <row r="327" spans="1:11" ht="15">
      <c r="A327" s="124">
        <v>323</v>
      </c>
      <c r="B327" s="133"/>
      <c r="C327" s="126" t="s">
        <v>977</v>
      </c>
      <c r="D327" s="127" t="s">
        <v>978</v>
      </c>
      <c r="E327" s="130">
        <f t="shared" si="24"/>
        <v>2017</v>
      </c>
      <c r="F327" s="129">
        <f t="shared" ref="F327:F390" si="25">+F326</f>
        <v>43100</v>
      </c>
      <c r="G327" s="139">
        <v>912110.98439777782</v>
      </c>
      <c r="H327" s="139">
        <v>-15000</v>
      </c>
      <c r="I327" s="139">
        <v>897110.98439777782</v>
      </c>
      <c r="J327" s="139">
        <f>J328+J332</f>
        <v>897110.98439777782</v>
      </c>
      <c r="K327" s="110"/>
    </row>
    <row r="328" spans="1:11" ht="15">
      <c r="A328" s="124">
        <v>324</v>
      </c>
      <c r="B328" s="133"/>
      <c r="C328" s="126" t="s">
        <v>979</v>
      </c>
      <c r="D328" s="127" t="s">
        <v>964</v>
      </c>
      <c r="E328" s="130">
        <f t="shared" si="24"/>
        <v>2017</v>
      </c>
      <c r="F328" s="129">
        <f t="shared" si="25"/>
        <v>43100</v>
      </c>
      <c r="G328" s="139">
        <v>813829.22143999999</v>
      </c>
      <c r="H328" s="139">
        <v>0</v>
      </c>
      <c r="I328" s="139">
        <v>813829.22143999999</v>
      </c>
      <c r="J328" s="139">
        <f>SUM(J329:J331)</f>
        <v>813829.22143999999</v>
      </c>
      <c r="K328" s="110"/>
    </row>
    <row r="329" spans="1:11" ht="15">
      <c r="A329" s="124">
        <v>325</v>
      </c>
      <c r="B329" s="133"/>
      <c r="C329" s="126" t="s">
        <v>255</v>
      </c>
      <c r="D329" s="127" t="s">
        <v>980</v>
      </c>
      <c r="E329" s="130">
        <f t="shared" si="24"/>
        <v>2017</v>
      </c>
      <c r="F329" s="129">
        <f t="shared" si="25"/>
        <v>43100</v>
      </c>
      <c r="G329" s="140">
        <v>717423.7272697778</v>
      </c>
      <c r="H329" s="140">
        <v>0</v>
      </c>
      <c r="I329" s="140">
        <v>717423.7272697778</v>
      </c>
      <c r="J329" s="140">
        <f>+I329</f>
        <v>717423.7272697778</v>
      </c>
      <c r="K329" s="110"/>
    </row>
    <row r="330" spans="1:11" ht="15">
      <c r="A330" s="124">
        <v>326</v>
      </c>
      <c r="B330" s="133"/>
      <c r="C330" s="126" t="s">
        <v>256</v>
      </c>
      <c r="D330" s="127" t="s">
        <v>981</v>
      </c>
      <c r="E330" s="130">
        <f t="shared" si="24"/>
        <v>2017</v>
      </c>
      <c r="F330" s="129">
        <f t="shared" si="25"/>
        <v>43100</v>
      </c>
      <c r="G330" s="140">
        <v>96405.494170222213</v>
      </c>
      <c r="H330" s="140">
        <v>0</v>
      </c>
      <c r="I330" s="140">
        <v>96405.494170222213</v>
      </c>
      <c r="J330" s="140">
        <f>+I330</f>
        <v>96405.494170222213</v>
      </c>
      <c r="K330" s="110"/>
    </row>
    <row r="331" spans="1:11" ht="15">
      <c r="A331" s="124">
        <v>327</v>
      </c>
      <c r="B331" s="133"/>
      <c r="C331" s="126" t="s">
        <v>257</v>
      </c>
      <c r="D331" s="127" t="s">
        <v>982</v>
      </c>
      <c r="E331" s="130">
        <f t="shared" si="24"/>
        <v>2017</v>
      </c>
      <c r="F331" s="129">
        <f t="shared" si="25"/>
        <v>43100</v>
      </c>
      <c r="G331" s="140">
        <v>0</v>
      </c>
      <c r="H331" s="140">
        <v>0</v>
      </c>
      <c r="I331" s="140">
        <v>0</v>
      </c>
      <c r="J331" s="140">
        <f>+I331</f>
        <v>0</v>
      </c>
      <c r="K331" s="110"/>
    </row>
    <row r="332" spans="1:11" ht="15">
      <c r="A332" s="124">
        <v>328</v>
      </c>
      <c r="B332" s="133"/>
      <c r="C332" s="126" t="s">
        <v>983</v>
      </c>
      <c r="D332" s="127" t="s">
        <v>984</v>
      </c>
      <c r="E332" s="130">
        <f t="shared" si="24"/>
        <v>2017</v>
      </c>
      <c r="F332" s="129">
        <f t="shared" si="25"/>
        <v>43100</v>
      </c>
      <c r="G332" s="139">
        <v>98281.76295777777</v>
      </c>
      <c r="H332" s="139">
        <v>-15000</v>
      </c>
      <c r="I332" s="139">
        <v>83281.76295777777</v>
      </c>
      <c r="J332" s="139">
        <f>SUM(J333:J335)</f>
        <v>83281.76295777777</v>
      </c>
      <c r="K332" s="110"/>
    </row>
    <row r="333" spans="1:11" ht="15">
      <c r="A333" s="124">
        <v>329</v>
      </c>
      <c r="B333" s="133"/>
      <c r="C333" s="126" t="s">
        <v>258</v>
      </c>
      <c r="D333" s="127" t="s">
        <v>985</v>
      </c>
      <c r="E333" s="130">
        <f t="shared" si="24"/>
        <v>2017</v>
      </c>
      <c r="F333" s="129">
        <f t="shared" si="25"/>
        <v>43100</v>
      </c>
      <c r="G333" s="140">
        <v>98281.76295777777</v>
      </c>
      <c r="H333" s="140">
        <v>-15000</v>
      </c>
      <c r="I333" s="140">
        <v>83281.76295777777</v>
      </c>
      <c r="J333" s="140">
        <f>+I333</f>
        <v>83281.76295777777</v>
      </c>
      <c r="K333" s="110"/>
    </row>
    <row r="334" spans="1:11" ht="15">
      <c r="A334" s="124">
        <v>330</v>
      </c>
      <c r="B334" s="133"/>
      <c r="C334" s="126" t="s">
        <v>259</v>
      </c>
      <c r="D334" s="127" t="s">
        <v>986</v>
      </c>
      <c r="E334" s="130">
        <f t="shared" si="24"/>
        <v>2017</v>
      </c>
      <c r="F334" s="129">
        <f t="shared" si="25"/>
        <v>43100</v>
      </c>
      <c r="G334" s="140">
        <v>0</v>
      </c>
      <c r="H334" s="140">
        <v>0</v>
      </c>
      <c r="I334" s="140">
        <v>0</v>
      </c>
      <c r="J334" s="140">
        <f>+I334</f>
        <v>0</v>
      </c>
      <c r="K334" s="110"/>
    </row>
    <row r="335" spans="1:11" ht="15">
      <c r="A335" s="124">
        <v>331</v>
      </c>
      <c r="B335" s="133"/>
      <c r="C335" s="126" t="s">
        <v>260</v>
      </c>
      <c r="D335" s="127" t="s">
        <v>987</v>
      </c>
      <c r="E335" s="130">
        <f t="shared" si="24"/>
        <v>2017</v>
      </c>
      <c r="F335" s="129">
        <f t="shared" si="25"/>
        <v>43100</v>
      </c>
      <c r="G335" s="140">
        <v>0</v>
      </c>
      <c r="H335" s="140">
        <v>0</v>
      </c>
      <c r="I335" s="140">
        <v>0</v>
      </c>
      <c r="J335" s="140">
        <f>+I335</f>
        <v>0</v>
      </c>
      <c r="K335" s="110"/>
    </row>
    <row r="336" spans="1:11" ht="15">
      <c r="A336" s="124">
        <v>332</v>
      </c>
      <c r="B336" s="133"/>
      <c r="C336" s="126" t="s">
        <v>988</v>
      </c>
      <c r="D336" s="127" t="s">
        <v>989</v>
      </c>
      <c r="E336" s="130">
        <f t="shared" si="24"/>
        <v>2017</v>
      </c>
      <c r="F336" s="129">
        <f t="shared" si="25"/>
        <v>43100</v>
      </c>
      <c r="G336" s="139">
        <v>11400820.445604533</v>
      </c>
      <c r="H336" s="139">
        <v>-158000</v>
      </c>
      <c r="I336" s="139">
        <v>11242820.445604533</v>
      </c>
      <c r="J336" s="139">
        <f>J337+J341</f>
        <v>11242820.445604533</v>
      </c>
      <c r="K336" s="110"/>
    </row>
    <row r="337" spans="1:11" ht="15">
      <c r="A337" s="124">
        <v>333</v>
      </c>
      <c r="B337" s="133"/>
      <c r="C337" s="126" t="s">
        <v>990</v>
      </c>
      <c r="D337" s="127" t="s">
        <v>991</v>
      </c>
      <c r="E337" s="130">
        <f t="shared" si="24"/>
        <v>2017</v>
      </c>
      <c r="F337" s="129">
        <f t="shared" si="25"/>
        <v>43100</v>
      </c>
      <c r="G337" s="139">
        <v>104864.42783777777</v>
      </c>
      <c r="H337" s="139">
        <v>0</v>
      </c>
      <c r="I337" s="139">
        <v>104864.42783777777</v>
      </c>
      <c r="J337" s="139">
        <f>SUM(J338:J340)</f>
        <v>104864.42783777777</v>
      </c>
      <c r="K337" s="110"/>
    </row>
    <row r="338" spans="1:11" ht="15">
      <c r="A338" s="124">
        <v>334</v>
      </c>
      <c r="B338" s="133"/>
      <c r="C338" s="126" t="s">
        <v>261</v>
      </c>
      <c r="D338" s="127" t="s">
        <v>992</v>
      </c>
      <c r="E338" s="130">
        <f t="shared" si="24"/>
        <v>2017</v>
      </c>
      <c r="F338" s="129">
        <f t="shared" si="25"/>
        <v>43100</v>
      </c>
      <c r="G338" s="140">
        <v>104864.42783777777</v>
      </c>
      <c r="H338" s="140">
        <v>0</v>
      </c>
      <c r="I338" s="140">
        <v>104864.42783777777</v>
      </c>
      <c r="J338" s="140">
        <f>+I338</f>
        <v>104864.42783777777</v>
      </c>
      <c r="K338" s="110"/>
    </row>
    <row r="339" spans="1:11" ht="15">
      <c r="A339" s="124">
        <v>335</v>
      </c>
      <c r="B339" s="133"/>
      <c r="C339" s="126" t="s">
        <v>262</v>
      </c>
      <c r="D339" s="127" t="s">
        <v>993</v>
      </c>
      <c r="E339" s="130">
        <f t="shared" si="24"/>
        <v>2017</v>
      </c>
      <c r="F339" s="129">
        <f t="shared" si="25"/>
        <v>43100</v>
      </c>
      <c r="G339" s="140">
        <v>0</v>
      </c>
      <c r="H339" s="140">
        <v>0</v>
      </c>
      <c r="I339" s="140">
        <v>0</v>
      </c>
      <c r="J339" s="140">
        <f>+I339</f>
        <v>0</v>
      </c>
      <c r="K339" s="110"/>
    </row>
    <row r="340" spans="1:11" ht="15">
      <c r="A340" s="124">
        <v>336</v>
      </c>
      <c r="B340" s="133"/>
      <c r="C340" s="126" t="s">
        <v>263</v>
      </c>
      <c r="D340" s="127" t="s">
        <v>994</v>
      </c>
      <c r="E340" s="130">
        <f t="shared" si="24"/>
        <v>2017</v>
      </c>
      <c r="F340" s="129">
        <f t="shared" si="25"/>
        <v>43100</v>
      </c>
      <c r="G340" s="140">
        <v>0</v>
      </c>
      <c r="H340" s="140">
        <v>0</v>
      </c>
      <c r="I340" s="140">
        <v>0</v>
      </c>
      <c r="J340" s="140">
        <f>+I340</f>
        <v>0</v>
      </c>
      <c r="K340" s="110"/>
    </row>
    <row r="341" spans="1:11" ht="15">
      <c r="A341" s="124">
        <v>337</v>
      </c>
      <c r="B341" s="133"/>
      <c r="C341" s="126" t="s">
        <v>995</v>
      </c>
      <c r="D341" s="127" t="s">
        <v>996</v>
      </c>
      <c r="E341" s="130">
        <f t="shared" si="24"/>
        <v>2017</v>
      </c>
      <c r="F341" s="129">
        <f t="shared" si="25"/>
        <v>43100</v>
      </c>
      <c r="G341" s="139">
        <v>11295956.017766755</v>
      </c>
      <c r="H341" s="139">
        <v>-158000</v>
      </c>
      <c r="I341" s="139">
        <v>11137956.017766755</v>
      </c>
      <c r="J341" s="139">
        <f>SUM(J342:J344)</f>
        <v>11137956.017766755</v>
      </c>
      <c r="K341" s="110"/>
    </row>
    <row r="342" spans="1:11" ht="15">
      <c r="A342" s="124">
        <v>338</v>
      </c>
      <c r="B342" s="131"/>
      <c r="C342" s="126" t="s">
        <v>264</v>
      </c>
      <c r="D342" s="127" t="s">
        <v>997</v>
      </c>
      <c r="E342" s="130">
        <f t="shared" si="24"/>
        <v>2017</v>
      </c>
      <c r="F342" s="129">
        <f t="shared" si="25"/>
        <v>43100</v>
      </c>
      <c r="G342" s="140">
        <v>10659040.908145066</v>
      </c>
      <c r="H342" s="140">
        <v>-158000</v>
      </c>
      <c r="I342" s="140">
        <v>10501040.908145066</v>
      </c>
      <c r="J342" s="140">
        <f>+I342</f>
        <v>10501040.908145066</v>
      </c>
      <c r="K342" s="110"/>
    </row>
    <row r="343" spans="1:11" ht="15">
      <c r="A343" s="124">
        <v>339</v>
      </c>
      <c r="B343" s="133"/>
      <c r="C343" s="126" t="s">
        <v>265</v>
      </c>
      <c r="D343" s="127" t="s">
        <v>998</v>
      </c>
      <c r="E343" s="130">
        <f t="shared" si="24"/>
        <v>2017</v>
      </c>
      <c r="F343" s="129">
        <f t="shared" si="25"/>
        <v>43100</v>
      </c>
      <c r="G343" s="140">
        <v>636915.10962168872</v>
      </c>
      <c r="H343" s="140">
        <v>0</v>
      </c>
      <c r="I343" s="140">
        <v>636915.10962168872</v>
      </c>
      <c r="J343" s="140">
        <f>+I343</f>
        <v>636915.10962168872</v>
      </c>
      <c r="K343" s="110"/>
    </row>
    <row r="344" spans="1:11" ht="15">
      <c r="A344" s="124">
        <v>340</v>
      </c>
      <c r="B344" s="133"/>
      <c r="C344" s="126" t="s">
        <v>266</v>
      </c>
      <c r="D344" s="127" t="s">
        <v>999</v>
      </c>
      <c r="E344" s="130">
        <f t="shared" si="24"/>
        <v>2017</v>
      </c>
      <c r="F344" s="129">
        <f t="shared" si="25"/>
        <v>43100</v>
      </c>
      <c r="G344" s="140">
        <v>0</v>
      </c>
      <c r="H344" s="140">
        <v>0</v>
      </c>
      <c r="I344" s="140">
        <v>0</v>
      </c>
      <c r="J344" s="140">
        <f>+I344</f>
        <v>0</v>
      </c>
      <c r="K344" s="110"/>
    </row>
    <row r="345" spans="1:11" ht="15">
      <c r="A345" s="124">
        <v>341</v>
      </c>
      <c r="B345" s="133"/>
      <c r="C345" s="126" t="s">
        <v>1000</v>
      </c>
      <c r="D345" s="127" t="s">
        <v>1001</v>
      </c>
      <c r="E345" s="130">
        <f t="shared" si="24"/>
        <v>2017</v>
      </c>
      <c r="F345" s="129">
        <f t="shared" si="25"/>
        <v>43100</v>
      </c>
      <c r="G345" s="139">
        <v>6984247.9851577794</v>
      </c>
      <c r="H345" s="139">
        <v>-52000</v>
      </c>
      <c r="I345" s="139">
        <v>6932247.9851577794</v>
      </c>
      <c r="J345" s="139">
        <f>J346+J350</f>
        <v>6932247.9851577794</v>
      </c>
      <c r="K345" s="110"/>
    </row>
    <row r="346" spans="1:11" ht="15">
      <c r="A346" s="124">
        <v>342</v>
      </c>
      <c r="B346" s="133"/>
      <c r="C346" s="126" t="s">
        <v>1002</v>
      </c>
      <c r="D346" s="127" t="s">
        <v>1003</v>
      </c>
      <c r="E346" s="130">
        <f t="shared" si="24"/>
        <v>2017</v>
      </c>
      <c r="F346" s="129">
        <f t="shared" si="25"/>
        <v>43100</v>
      </c>
      <c r="G346" s="139">
        <v>1268373.3589711112</v>
      </c>
      <c r="H346" s="139">
        <v>-29000</v>
      </c>
      <c r="I346" s="139">
        <v>1239373.3589711112</v>
      </c>
      <c r="J346" s="139">
        <f>SUM(J347:J349)</f>
        <v>1239373.3589711112</v>
      </c>
      <c r="K346" s="110"/>
    </row>
    <row r="347" spans="1:11" ht="15">
      <c r="A347" s="124">
        <v>343</v>
      </c>
      <c r="B347" s="133"/>
      <c r="C347" s="126" t="s">
        <v>267</v>
      </c>
      <c r="D347" s="127" t="s">
        <v>1004</v>
      </c>
      <c r="E347" s="130">
        <f t="shared" si="24"/>
        <v>2017</v>
      </c>
      <c r="F347" s="129">
        <f t="shared" si="25"/>
        <v>43100</v>
      </c>
      <c r="G347" s="140">
        <v>962247.90186408907</v>
      </c>
      <c r="H347" s="140">
        <v>-29000</v>
      </c>
      <c r="I347" s="140">
        <v>933247.90186408907</v>
      </c>
      <c r="J347" s="140">
        <f>+I347</f>
        <v>933247.90186408907</v>
      </c>
      <c r="K347" s="110"/>
    </row>
    <row r="348" spans="1:11" ht="15">
      <c r="A348" s="124">
        <v>344</v>
      </c>
      <c r="B348" s="133"/>
      <c r="C348" s="126" t="s">
        <v>268</v>
      </c>
      <c r="D348" s="127" t="s">
        <v>1005</v>
      </c>
      <c r="E348" s="130">
        <f t="shared" si="24"/>
        <v>2017</v>
      </c>
      <c r="F348" s="129">
        <f t="shared" si="25"/>
        <v>43100</v>
      </c>
      <c r="G348" s="140">
        <v>306125.45710702223</v>
      </c>
      <c r="H348" s="140">
        <v>0</v>
      </c>
      <c r="I348" s="140">
        <v>306125.45710702223</v>
      </c>
      <c r="J348" s="140">
        <f>+I348</f>
        <v>306125.45710702223</v>
      </c>
      <c r="K348" s="110"/>
    </row>
    <row r="349" spans="1:11" ht="15">
      <c r="A349" s="124">
        <v>345</v>
      </c>
      <c r="B349" s="133"/>
      <c r="C349" s="126" t="s">
        <v>269</v>
      </c>
      <c r="D349" s="127" t="s">
        <v>1006</v>
      </c>
      <c r="E349" s="130">
        <f t="shared" si="24"/>
        <v>2017</v>
      </c>
      <c r="F349" s="129">
        <f t="shared" si="25"/>
        <v>43100</v>
      </c>
      <c r="G349" s="140">
        <v>0</v>
      </c>
      <c r="H349" s="140">
        <v>0</v>
      </c>
      <c r="I349" s="140">
        <v>0</v>
      </c>
      <c r="J349" s="140">
        <f>+I349</f>
        <v>0</v>
      </c>
      <c r="K349" s="110"/>
    </row>
    <row r="350" spans="1:11" ht="15">
      <c r="A350" s="124">
        <v>346</v>
      </c>
      <c r="B350" s="133"/>
      <c r="C350" s="126" t="s">
        <v>1007</v>
      </c>
      <c r="D350" s="127" t="s">
        <v>1008</v>
      </c>
      <c r="E350" s="130">
        <f t="shared" si="24"/>
        <v>2017</v>
      </c>
      <c r="F350" s="129">
        <f t="shared" si="25"/>
        <v>43100</v>
      </c>
      <c r="G350" s="139">
        <v>5715874.6261866679</v>
      </c>
      <c r="H350" s="139">
        <v>-23000</v>
      </c>
      <c r="I350" s="139">
        <v>5692874.6261866679</v>
      </c>
      <c r="J350" s="139">
        <f>SUM(J351:J353)</f>
        <v>5692874.6261866679</v>
      </c>
      <c r="K350" s="110"/>
    </row>
    <row r="351" spans="1:11" ht="15">
      <c r="A351" s="124">
        <v>347</v>
      </c>
      <c r="B351" s="133"/>
      <c r="C351" s="126" t="s">
        <v>270</v>
      </c>
      <c r="D351" s="127" t="s">
        <v>1009</v>
      </c>
      <c r="E351" s="130">
        <f t="shared" si="24"/>
        <v>2017</v>
      </c>
      <c r="F351" s="129">
        <f t="shared" si="25"/>
        <v>43100</v>
      </c>
      <c r="G351" s="140">
        <v>5255278.0789684458</v>
      </c>
      <c r="H351" s="140">
        <v>-23000</v>
      </c>
      <c r="I351" s="140">
        <v>5232278.0789684458</v>
      </c>
      <c r="J351" s="140">
        <f>+I351</f>
        <v>5232278.0789684458</v>
      </c>
      <c r="K351" s="110"/>
    </row>
    <row r="352" spans="1:11" ht="15">
      <c r="A352" s="124">
        <v>348</v>
      </c>
      <c r="B352" s="131"/>
      <c r="C352" s="126" t="s">
        <v>271</v>
      </c>
      <c r="D352" s="127" t="s">
        <v>1010</v>
      </c>
      <c r="E352" s="130">
        <f t="shared" si="24"/>
        <v>2017</v>
      </c>
      <c r="F352" s="129">
        <f t="shared" si="25"/>
        <v>43100</v>
      </c>
      <c r="G352" s="140">
        <v>254310.92221822223</v>
      </c>
      <c r="H352" s="140">
        <v>0</v>
      </c>
      <c r="I352" s="140">
        <v>254310.92221822223</v>
      </c>
      <c r="J352" s="140">
        <f>+I352</f>
        <v>254310.92221822223</v>
      </c>
      <c r="K352" s="110"/>
    </row>
    <row r="353" spans="1:11" ht="15">
      <c r="A353" s="124">
        <v>349</v>
      </c>
      <c r="B353" s="133"/>
      <c r="C353" s="126" t="s">
        <v>272</v>
      </c>
      <c r="D353" s="127" t="s">
        <v>1011</v>
      </c>
      <c r="E353" s="130">
        <f t="shared" si="24"/>
        <v>2017</v>
      </c>
      <c r="F353" s="129">
        <f t="shared" si="25"/>
        <v>43100</v>
      </c>
      <c r="G353" s="140">
        <v>206285.625</v>
      </c>
      <c r="H353" s="140">
        <v>0</v>
      </c>
      <c r="I353" s="140">
        <v>206285.625</v>
      </c>
      <c r="J353" s="140">
        <f>+I353</f>
        <v>206285.625</v>
      </c>
      <c r="K353" s="110"/>
    </row>
    <row r="354" spans="1:11" ht="15">
      <c r="A354" s="124">
        <v>350</v>
      </c>
      <c r="B354" s="133"/>
      <c r="C354" s="126" t="s">
        <v>1012</v>
      </c>
      <c r="D354" s="127" t="s">
        <v>1013</v>
      </c>
      <c r="E354" s="130">
        <f t="shared" si="24"/>
        <v>2017</v>
      </c>
      <c r="F354" s="129">
        <f t="shared" si="25"/>
        <v>43100</v>
      </c>
      <c r="G354" s="139">
        <v>2528150.0966666671</v>
      </c>
      <c r="H354" s="139">
        <v>0</v>
      </c>
      <c r="I354" s="139">
        <v>2528150.0966666671</v>
      </c>
      <c r="J354" s="139">
        <f>SUM(J355:J357)</f>
        <v>2528150.0966666671</v>
      </c>
      <c r="K354" s="110"/>
    </row>
    <row r="355" spans="1:11" ht="15">
      <c r="A355" s="124">
        <v>351</v>
      </c>
      <c r="B355" s="133"/>
      <c r="C355" s="126" t="s">
        <v>273</v>
      </c>
      <c r="D355" s="127" t="s">
        <v>1014</v>
      </c>
      <c r="E355" s="130">
        <f t="shared" si="24"/>
        <v>2017</v>
      </c>
      <c r="F355" s="129">
        <f t="shared" si="25"/>
        <v>43100</v>
      </c>
      <c r="G355" s="140">
        <v>306657.60333333333</v>
      </c>
      <c r="H355" s="140">
        <v>0</v>
      </c>
      <c r="I355" s="140">
        <v>306657.60333333333</v>
      </c>
      <c r="J355" s="140">
        <f>+I355</f>
        <v>306657.60333333333</v>
      </c>
      <c r="K355" s="110"/>
    </row>
    <row r="356" spans="1:11" ht="15">
      <c r="A356" s="124">
        <v>352</v>
      </c>
      <c r="B356" s="133"/>
      <c r="C356" s="126" t="s">
        <v>274</v>
      </c>
      <c r="D356" s="127" t="s">
        <v>1015</v>
      </c>
      <c r="E356" s="130">
        <f t="shared" si="24"/>
        <v>2017</v>
      </c>
      <c r="F356" s="129">
        <f t="shared" si="25"/>
        <v>43100</v>
      </c>
      <c r="G356" s="140">
        <v>0</v>
      </c>
      <c r="H356" s="140">
        <v>0</v>
      </c>
      <c r="I356" s="140">
        <v>0</v>
      </c>
      <c r="J356" s="140">
        <f>+I356</f>
        <v>0</v>
      </c>
      <c r="K356" s="110"/>
    </row>
    <row r="357" spans="1:11" ht="15">
      <c r="A357" s="124">
        <v>353</v>
      </c>
      <c r="B357" s="133"/>
      <c r="C357" s="126" t="s">
        <v>1016</v>
      </c>
      <c r="D357" s="127" t="s">
        <v>1017</v>
      </c>
      <c r="E357" s="130">
        <f t="shared" si="24"/>
        <v>2017</v>
      </c>
      <c r="F357" s="129">
        <f t="shared" si="25"/>
        <v>43100</v>
      </c>
      <c r="G357" s="139">
        <v>2221492.4933333336</v>
      </c>
      <c r="H357" s="139">
        <v>0</v>
      </c>
      <c r="I357" s="139">
        <v>2221492.4933333336</v>
      </c>
      <c r="J357" s="139">
        <f>SUM(J358:J359)</f>
        <v>2221492.4933333336</v>
      </c>
      <c r="K357" s="110"/>
    </row>
    <row r="358" spans="1:11" ht="15">
      <c r="A358" s="124">
        <v>354</v>
      </c>
      <c r="B358" s="133"/>
      <c r="C358" s="126" t="s">
        <v>275</v>
      </c>
      <c r="D358" s="127" t="s">
        <v>1018</v>
      </c>
      <c r="E358" s="130">
        <f t="shared" si="24"/>
        <v>2017</v>
      </c>
      <c r="F358" s="129">
        <f t="shared" si="25"/>
        <v>43100</v>
      </c>
      <c r="G358" s="140">
        <v>537851.4800000001</v>
      </c>
      <c r="H358" s="140">
        <v>0</v>
      </c>
      <c r="I358" s="140">
        <v>537851.4800000001</v>
      </c>
      <c r="J358" s="140">
        <f>+I358</f>
        <v>537851.4800000001</v>
      </c>
      <c r="K358" s="110"/>
    </row>
    <row r="359" spans="1:11" ht="15">
      <c r="A359" s="124">
        <v>355</v>
      </c>
      <c r="B359" s="133"/>
      <c r="C359" s="126" t="s">
        <v>276</v>
      </c>
      <c r="D359" s="127" t="s">
        <v>1019</v>
      </c>
      <c r="E359" s="130">
        <f t="shared" si="24"/>
        <v>2017</v>
      </c>
      <c r="F359" s="129">
        <f t="shared" si="25"/>
        <v>43100</v>
      </c>
      <c r="G359" s="140">
        <v>1683641.0133333334</v>
      </c>
      <c r="H359" s="140">
        <v>0</v>
      </c>
      <c r="I359" s="140">
        <v>1683641.0133333334</v>
      </c>
      <c r="J359" s="140">
        <f>+I359</f>
        <v>1683641.0133333334</v>
      </c>
      <c r="K359" s="110"/>
    </row>
    <row r="360" spans="1:11" ht="15">
      <c r="A360" s="124">
        <v>356</v>
      </c>
      <c r="B360" s="133"/>
      <c r="C360" s="126" t="s">
        <v>1020</v>
      </c>
      <c r="D360" s="127" t="s">
        <v>1021</v>
      </c>
      <c r="E360" s="130">
        <f t="shared" si="24"/>
        <v>2017</v>
      </c>
      <c r="F360" s="129">
        <f t="shared" si="25"/>
        <v>43100</v>
      </c>
      <c r="G360" s="139">
        <v>13436431.59</v>
      </c>
      <c r="H360" s="139">
        <v>669000</v>
      </c>
      <c r="I360" s="139">
        <v>14105431.59</v>
      </c>
      <c r="J360" s="139">
        <f>SUM(J361:J362)</f>
        <v>14105431.59</v>
      </c>
      <c r="K360" s="110"/>
    </row>
    <row r="361" spans="1:11" ht="15">
      <c r="A361" s="124">
        <v>357</v>
      </c>
      <c r="B361" s="133"/>
      <c r="C361" s="126" t="s">
        <v>277</v>
      </c>
      <c r="D361" s="127" t="s">
        <v>1022</v>
      </c>
      <c r="E361" s="130">
        <f t="shared" si="24"/>
        <v>2017</v>
      </c>
      <c r="F361" s="129">
        <f t="shared" si="25"/>
        <v>43100</v>
      </c>
      <c r="G361" s="140">
        <v>35779.020000000004</v>
      </c>
      <c r="H361" s="140">
        <v>-2000</v>
      </c>
      <c r="I361" s="140">
        <v>33779.020000000004</v>
      </c>
      <c r="J361" s="140">
        <f>+I361</f>
        <v>33779.020000000004</v>
      </c>
      <c r="K361" s="110"/>
    </row>
    <row r="362" spans="1:11" ht="15">
      <c r="A362" s="124">
        <v>358</v>
      </c>
      <c r="B362" s="133"/>
      <c r="C362" s="126" t="s">
        <v>1023</v>
      </c>
      <c r="D362" s="127" t="s">
        <v>1024</v>
      </c>
      <c r="E362" s="130">
        <f t="shared" si="24"/>
        <v>2017</v>
      </c>
      <c r="F362" s="129">
        <f t="shared" si="25"/>
        <v>43100</v>
      </c>
      <c r="G362" s="139">
        <v>13400652.57</v>
      </c>
      <c r="H362" s="139">
        <v>671000</v>
      </c>
      <c r="I362" s="139">
        <v>14071652.57</v>
      </c>
      <c r="J362" s="139">
        <f>J363+J366</f>
        <v>14071652.57</v>
      </c>
      <c r="K362" s="110"/>
    </row>
    <row r="363" spans="1:11" ht="15">
      <c r="A363" s="124">
        <v>359</v>
      </c>
      <c r="B363" s="133"/>
      <c r="C363" s="126" t="s">
        <v>1025</v>
      </c>
      <c r="D363" s="127" t="s">
        <v>1026</v>
      </c>
      <c r="E363" s="130">
        <f t="shared" si="24"/>
        <v>2017</v>
      </c>
      <c r="F363" s="129">
        <f t="shared" si="25"/>
        <v>43100</v>
      </c>
      <c r="G363" s="139">
        <v>5316294.4400000004</v>
      </c>
      <c r="H363" s="139">
        <v>267000</v>
      </c>
      <c r="I363" s="139">
        <v>5583294.4400000004</v>
      </c>
      <c r="J363" s="139">
        <f>SUM(J364:J365)</f>
        <v>5583294.4400000004</v>
      </c>
      <c r="K363" s="110"/>
    </row>
    <row r="364" spans="1:11" ht="15">
      <c r="A364" s="124">
        <v>360</v>
      </c>
      <c r="B364" s="133"/>
      <c r="C364" s="126" t="s">
        <v>278</v>
      </c>
      <c r="D364" s="127" t="s">
        <v>1027</v>
      </c>
      <c r="E364" s="130">
        <f t="shared" si="24"/>
        <v>2017</v>
      </c>
      <c r="F364" s="129">
        <f t="shared" si="25"/>
        <v>43100</v>
      </c>
      <c r="G364" s="140">
        <v>125727.61000000002</v>
      </c>
      <c r="H364" s="140">
        <v>7000</v>
      </c>
      <c r="I364" s="140">
        <v>132727.61000000002</v>
      </c>
      <c r="J364" s="140">
        <f>+I364</f>
        <v>132727.61000000002</v>
      </c>
      <c r="K364" s="110"/>
    </row>
    <row r="365" spans="1:11" ht="15">
      <c r="A365" s="124">
        <v>361</v>
      </c>
      <c r="B365" s="133"/>
      <c r="C365" s="126" t="s">
        <v>279</v>
      </c>
      <c r="D365" s="127" t="s">
        <v>1028</v>
      </c>
      <c r="E365" s="130">
        <f t="shared" si="24"/>
        <v>2017</v>
      </c>
      <c r="F365" s="129">
        <f t="shared" si="25"/>
        <v>43100</v>
      </c>
      <c r="G365" s="140">
        <v>5190566.83</v>
      </c>
      <c r="H365" s="140">
        <v>260000</v>
      </c>
      <c r="I365" s="140">
        <v>5450566.8300000001</v>
      </c>
      <c r="J365" s="140">
        <f>+I365</f>
        <v>5450566.8300000001</v>
      </c>
      <c r="K365" s="110"/>
    </row>
    <row r="366" spans="1:11" ht="15">
      <c r="A366" s="124">
        <v>362</v>
      </c>
      <c r="B366" s="133"/>
      <c r="C366" s="126" t="s">
        <v>280</v>
      </c>
      <c r="D366" s="127" t="s">
        <v>1029</v>
      </c>
      <c r="E366" s="130">
        <f t="shared" si="24"/>
        <v>2017</v>
      </c>
      <c r="F366" s="129">
        <f t="shared" si="25"/>
        <v>43100</v>
      </c>
      <c r="G366" s="140">
        <v>8084358.1300000008</v>
      </c>
      <c r="H366" s="140">
        <v>404000</v>
      </c>
      <c r="I366" s="140">
        <v>8488358.1300000008</v>
      </c>
      <c r="J366" s="140">
        <f>+I366</f>
        <v>8488358.1300000008</v>
      </c>
      <c r="K366" s="110"/>
    </row>
    <row r="367" spans="1:11" ht="15">
      <c r="A367" s="124">
        <v>363</v>
      </c>
      <c r="B367" s="133"/>
      <c r="C367" s="126" t="s">
        <v>1030</v>
      </c>
      <c r="D367" s="127" t="s">
        <v>1031</v>
      </c>
      <c r="E367" s="130">
        <f t="shared" si="24"/>
        <v>2017</v>
      </c>
      <c r="F367" s="129">
        <f t="shared" si="25"/>
        <v>43100</v>
      </c>
      <c r="G367" s="139">
        <v>0</v>
      </c>
      <c r="H367" s="139">
        <v>0</v>
      </c>
      <c r="I367" s="139">
        <v>0</v>
      </c>
      <c r="J367" s="139">
        <f>SUM(J368:J369)</f>
        <v>0</v>
      </c>
      <c r="K367" s="110"/>
    </row>
    <row r="368" spans="1:11" ht="15">
      <c r="A368" s="124">
        <v>364</v>
      </c>
      <c r="B368" s="131"/>
      <c r="C368" s="126" t="s">
        <v>281</v>
      </c>
      <c r="D368" s="127" t="s">
        <v>1032</v>
      </c>
      <c r="E368" s="130">
        <f t="shared" si="24"/>
        <v>2017</v>
      </c>
      <c r="F368" s="129">
        <f t="shared" si="25"/>
        <v>43100</v>
      </c>
      <c r="G368" s="140">
        <v>0</v>
      </c>
      <c r="H368" s="140">
        <v>0</v>
      </c>
      <c r="I368" s="140">
        <v>0</v>
      </c>
      <c r="J368" s="140">
        <f>+I368</f>
        <v>0</v>
      </c>
      <c r="K368" s="110"/>
    </row>
    <row r="369" spans="1:11" ht="15">
      <c r="A369" s="124">
        <v>365</v>
      </c>
      <c r="B369" s="131"/>
      <c r="C369" s="126" t="s">
        <v>282</v>
      </c>
      <c r="D369" s="127" t="s">
        <v>1033</v>
      </c>
      <c r="E369" s="130">
        <f t="shared" si="24"/>
        <v>2017</v>
      </c>
      <c r="F369" s="129">
        <f t="shared" si="25"/>
        <v>43100</v>
      </c>
      <c r="G369" s="140">
        <v>0</v>
      </c>
      <c r="H369" s="140">
        <v>0</v>
      </c>
      <c r="I369" s="140">
        <v>0</v>
      </c>
      <c r="J369" s="140">
        <f>+I369</f>
        <v>0</v>
      </c>
      <c r="K369" s="110"/>
    </row>
    <row r="370" spans="1:11" ht="15">
      <c r="A370" s="124">
        <v>366</v>
      </c>
      <c r="B370" s="131"/>
      <c r="C370" s="126" t="s">
        <v>1034</v>
      </c>
      <c r="D370" s="127" t="s">
        <v>1035</v>
      </c>
      <c r="E370" s="130">
        <f t="shared" si="24"/>
        <v>2017</v>
      </c>
      <c r="F370" s="129">
        <f t="shared" si="25"/>
        <v>43100</v>
      </c>
      <c r="G370" s="139">
        <v>-697566.85999999824</v>
      </c>
      <c r="H370" s="139">
        <v>697567</v>
      </c>
      <c r="I370" s="139">
        <v>0.1400000017893035</v>
      </c>
      <c r="J370" s="139">
        <f>SUM(J371:J372)</f>
        <v>0.1400000017893035</v>
      </c>
      <c r="K370" s="110"/>
    </row>
    <row r="371" spans="1:11" ht="15">
      <c r="A371" s="124">
        <v>367</v>
      </c>
      <c r="B371" s="125"/>
      <c r="C371" s="126" t="s">
        <v>88</v>
      </c>
      <c r="D371" s="127" t="s">
        <v>1036</v>
      </c>
      <c r="E371" s="130">
        <f t="shared" si="24"/>
        <v>2017</v>
      </c>
      <c r="F371" s="129">
        <f t="shared" si="25"/>
        <v>43100</v>
      </c>
      <c r="G371" s="140">
        <v>-783069.57999999821</v>
      </c>
      <c r="H371" s="140">
        <v>783070</v>
      </c>
      <c r="I371" s="140">
        <v>0.42000000178813934</v>
      </c>
      <c r="J371" s="140">
        <f>+I371</f>
        <v>0.42000000178813934</v>
      </c>
      <c r="K371" s="110"/>
    </row>
    <row r="372" spans="1:11" ht="15">
      <c r="A372" s="124">
        <v>368</v>
      </c>
      <c r="B372" s="125"/>
      <c r="C372" s="126" t="s">
        <v>89</v>
      </c>
      <c r="D372" s="127" t="s">
        <v>1037</v>
      </c>
      <c r="E372" s="130">
        <f t="shared" si="24"/>
        <v>2017</v>
      </c>
      <c r="F372" s="129">
        <f t="shared" si="25"/>
        <v>43100</v>
      </c>
      <c r="G372" s="140">
        <v>85502.720000000001</v>
      </c>
      <c r="H372" s="140">
        <v>-85503</v>
      </c>
      <c r="I372" s="140">
        <v>-0.27999999999883585</v>
      </c>
      <c r="J372" s="140">
        <f>+I372</f>
        <v>-0.27999999999883585</v>
      </c>
      <c r="K372" s="110"/>
    </row>
    <row r="373" spans="1:11" ht="15">
      <c r="A373" s="124">
        <v>369</v>
      </c>
      <c r="B373" s="125"/>
      <c r="C373" s="126" t="s">
        <v>1038</v>
      </c>
      <c r="D373" s="127" t="s">
        <v>1039</v>
      </c>
      <c r="E373" s="130">
        <f t="shared" si="24"/>
        <v>2017</v>
      </c>
      <c r="F373" s="129">
        <f t="shared" si="25"/>
        <v>43100</v>
      </c>
      <c r="G373" s="139">
        <v>8161725.7466666661</v>
      </c>
      <c r="H373" s="139">
        <v>0</v>
      </c>
      <c r="I373" s="139">
        <v>8161725.7466666661</v>
      </c>
      <c r="J373" s="139">
        <f>J374+J380+J381+J386</f>
        <v>8161725.7466666661</v>
      </c>
      <c r="K373" s="110"/>
    </row>
    <row r="374" spans="1:11" ht="15">
      <c r="A374" s="124">
        <v>370</v>
      </c>
      <c r="B374" s="125"/>
      <c r="C374" s="126" t="s">
        <v>1040</v>
      </c>
      <c r="D374" s="127" t="s">
        <v>1041</v>
      </c>
      <c r="E374" s="130">
        <f t="shared" si="24"/>
        <v>2017</v>
      </c>
      <c r="F374" s="129">
        <f t="shared" si="25"/>
        <v>43100</v>
      </c>
      <c r="G374" s="139">
        <v>5975112.21</v>
      </c>
      <c r="H374" s="139">
        <v>0</v>
      </c>
      <c r="I374" s="139">
        <v>5975112.21</v>
      </c>
      <c r="J374" s="139">
        <f>SUM(J375:J379)</f>
        <v>5975112.21</v>
      </c>
      <c r="K374" s="110"/>
    </row>
    <row r="375" spans="1:11" ht="15">
      <c r="A375" s="124">
        <v>371</v>
      </c>
      <c r="B375" s="125"/>
      <c r="C375" s="126" t="s">
        <v>283</v>
      </c>
      <c r="D375" s="127" t="s">
        <v>1042</v>
      </c>
      <c r="E375" s="130">
        <f t="shared" si="24"/>
        <v>2017</v>
      </c>
      <c r="F375" s="129">
        <f t="shared" si="25"/>
        <v>43100</v>
      </c>
      <c r="G375" s="140">
        <v>2630377.6666666665</v>
      </c>
      <c r="H375" s="140">
        <v>0</v>
      </c>
      <c r="I375" s="140">
        <v>2630377.6666666665</v>
      </c>
      <c r="J375" s="140">
        <f t="shared" ref="J375:J380" si="26">+I375</f>
        <v>2630377.6666666665</v>
      </c>
      <c r="K375" s="110"/>
    </row>
    <row r="376" spans="1:11" ht="15">
      <c r="A376" s="124">
        <v>372</v>
      </c>
      <c r="B376" s="125"/>
      <c r="C376" s="126" t="s">
        <v>284</v>
      </c>
      <c r="D376" s="127" t="s">
        <v>1043</v>
      </c>
      <c r="E376" s="130">
        <f t="shared" si="24"/>
        <v>2017</v>
      </c>
      <c r="F376" s="129">
        <f t="shared" si="25"/>
        <v>43100</v>
      </c>
      <c r="G376" s="140">
        <v>145333.33333333334</v>
      </c>
      <c r="H376" s="140">
        <v>0</v>
      </c>
      <c r="I376" s="140">
        <v>145333.33333333334</v>
      </c>
      <c r="J376" s="140">
        <f t="shared" si="26"/>
        <v>145333.33333333334</v>
      </c>
      <c r="K376" s="110"/>
    </row>
    <row r="377" spans="1:11" ht="15">
      <c r="A377" s="124">
        <v>373</v>
      </c>
      <c r="B377" s="125"/>
      <c r="C377" s="126" t="s">
        <v>285</v>
      </c>
      <c r="D377" s="127" t="s">
        <v>1044</v>
      </c>
      <c r="E377" s="130">
        <f t="shared" si="24"/>
        <v>2017</v>
      </c>
      <c r="F377" s="129">
        <f t="shared" si="25"/>
        <v>43100</v>
      </c>
      <c r="G377" s="140">
        <v>0</v>
      </c>
      <c r="H377" s="140">
        <v>0</v>
      </c>
      <c r="I377" s="140">
        <v>0</v>
      </c>
      <c r="J377" s="140">
        <f t="shared" si="26"/>
        <v>0</v>
      </c>
      <c r="K377" s="110"/>
    </row>
    <row r="378" spans="1:11" ht="15">
      <c r="A378" s="124">
        <v>374</v>
      </c>
      <c r="B378" s="125"/>
      <c r="C378" s="126" t="s">
        <v>286</v>
      </c>
      <c r="D378" s="127" t="s">
        <v>1045</v>
      </c>
      <c r="E378" s="130">
        <f t="shared" si="24"/>
        <v>2017</v>
      </c>
      <c r="F378" s="129">
        <f t="shared" si="25"/>
        <v>43100</v>
      </c>
      <c r="G378" s="140">
        <v>3199401.21</v>
      </c>
      <c r="H378" s="140">
        <v>0</v>
      </c>
      <c r="I378" s="140">
        <v>3199401.21</v>
      </c>
      <c r="J378" s="140">
        <f t="shared" si="26"/>
        <v>3199401.21</v>
      </c>
      <c r="K378" s="110"/>
    </row>
    <row r="379" spans="1:11" ht="15">
      <c r="A379" s="124">
        <v>375</v>
      </c>
      <c r="B379" s="125"/>
      <c r="C379" s="126" t="s">
        <v>287</v>
      </c>
      <c r="D379" s="127" t="s">
        <v>1046</v>
      </c>
      <c r="E379" s="130">
        <f t="shared" si="24"/>
        <v>2017</v>
      </c>
      <c r="F379" s="129">
        <f t="shared" si="25"/>
        <v>43100</v>
      </c>
      <c r="G379" s="140">
        <v>0</v>
      </c>
      <c r="H379" s="140">
        <v>0</v>
      </c>
      <c r="I379" s="140">
        <v>0</v>
      </c>
      <c r="J379" s="140">
        <f t="shared" si="26"/>
        <v>0</v>
      </c>
      <c r="K379" s="110"/>
    </row>
    <row r="380" spans="1:11" ht="15">
      <c r="A380" s="124">
        <v>376</v>
      </c>
      <c r="B380" s="125"/>
      <c r="C380" s="126" t="s">
        <v>288</v>
      </c>
      <c r="D380" s="127" t="s">
        <v>1047</v>
      </c>
      <c r="E380" s="130">
        <f t="shared" si="24"/>
        <v>2017</v>
      </c>
      <c r="F380" s="129">
        <f t="shared" si="25"/>
        <v>43100</v>
      </c>
      <c r="G380" s="140">
        <v>0</v>
      </c>
      <c r="H380" s="140">
        <v>0</v>
      </c>
      <c r="I380" s="140">
        <v>0</v>
      </c>
      <c r="J380" s="140">
        <f t="shared" si="26"/>
        <v>0</v>
      </c>
      <c r="K380" s="110"/>
    </row>
    <row r="381" spans="1:11" ht="15">
      <c r="A381" s="124">
        <v>377</v>
      </c>
      <c r="B381" s="125"/>
      <c r="C381" s="126" t="s">
        <v>1048</v>
      </c>
      <c r="D381" s="127" t="s">
        <v>1049</v>
      </c>
      <c r="E381" s="130">
        <f t="shared" si="24"/>
        <v>2017</v>
      </c>
      <c r="F381" s="129">
        <f t="shared" si="25"/>
        <v>43100</v>
      </c>
      <c r="G381" s="139">
        <v>1489724.0833333333</v>
      </c>
      <c r="H381" s="139">
        <v>0</v>
      </c>
      <c r="I381" s="139">
        <v>1489724.0833333333</v>
      </c>
      <c r="J381" s="139">
        <f>SUM(J382:J385)</f>
        <v>1489724.0833333333</v>
      </c>
      <c r="K381" s="110"/>
    </row>
    <row r="382" spans="1:11" ht="15">
      <c r="A382" s="124">
        <v>378</v>
      </c>
      <c r="B382" s="125"/>
      <c r="C382" s="126" t="s">
        <v>289</v>
      </c>
      <c r="D382" s="127" t="s">
        <v>1050</v>
      </c>
      <c r="E382" s="130">
        <f t="shared" si="24"/>
        <v>2017</v>
      </c>
      <c r="F382" s="129">
        <f t="shared" si="25"/>
        <v>43100</v>
      </c>
      <c r="G382" s="140">
        <v>1452390.75</v>
      </c>
      <c r="H382" s="140">
        <v>0</v>
      </c>
      <c r="I382" s="140">
        <v>1452390.75</v>
      </c>
      <c r="J382" s="140">
        <f>+I382</f>
        <v>1452390.75</v>
      </c>
      <c r="K382" s="110"/>
    </row>
    <row r="383" spans="1:11" ht="15">
      <c r="A383" s="124">
        <v>379</v>
      </c>
      <c r="B383" s="131"/>
      <c r="C383" s="126" t="s">
        <v>290</v>
      </c>
      <c r="D383" s="127" t="s">
        <v>1051</v>
      </c>
      <c r="E383" s="130">
        <f t="shared" si="24"/>
        <v>2017</v>
      </c>
      <c r="F383" s="129">
        <f t="shared" si="25"/>
        <v>43100</v>
      </c>
      <c r="G383" s="140">
        <v>0</v>
      </c>
      <c r="H383" s="140">
        <v>0</v>
      </c>
      <c r="I383" s="140">
        <v>0</v>
      </c>
      <c r="J383" s="140">
        <f>+I383</f>
        <v>0</v>
      </c>
      <c r="K383" s="110"/>
    </row>
    <row r="384" spans="1:11" ht="15">
      <c r="A384" s="124">
        <v>380</v>
      </c>
      <c r="B384" s="125"/>
      <c r="C384" s="126" t="s">
        <v>291</v>
      </c>
      <c r="D384" s="127" t="s">
        <v>1052</v>
      </c>
      <c r="E384" s="130">
        <f t="shared" si="24"/>
        <v>2017</v>
      </c>
      <c r="F384" s="129">
        <f t="shared" si="25"/>
        <v>43100</v>
      </c>
      <c r="G384" s="140">
        <v>0</v>
      </c>
      <c r="H384" s="140">
        <v>0</v>
      </c>
      <c r="I384" s="140">
        <v>0</v>
      </c>
      <c r="J384" s="140">
        <f>+I384</f>
        <v>0</v>
      </c>
      <c r="K384" s="110"/>
    </row>
    <row r="385" spans="1:11" ht="15">
      <c r="A385" s="124">
        <v>381</v>
      </c>
      <c r="B385" s="125"/>
      <c r="C385" s="126" t="s">
        <v>292</v>
      </c>
      <c r="D385" s="127" t="s">
        <v>1053</v>
      </c>
      <c r="E385" s="130">
        <f t="shared" si="24"/>
        <v>2017</v>
      </c>
      <c r="F385" s="129">
        <f t="shared" si="25"/>
        <v>43100</v>
      </c>
      <c r="G385" s="140">
        <v>37333.333333333336</v>
      </c>
      <c r="H385" s="140">
        <v>0</v>
      </c>
      <c r="I385" s="140">
        <v>37333.333333333336</v>
      </c>
      <c r="J385" s="140">
        <f>+I385</f>
        <v>37333.333333333336</v>
      </c>
      <c r="K385" s="110"/>
    </row>
    <row r="386" spans="1:11" ht="15">
      <c r="A386" s="124">
        <v>382</v>
      </c>
      <c r="B386" s="125"/>
      <c r="C386" s="126" t="s">
        <v>1054</v>
      </c>
      <c r="D386" s="127" t="s">
        <v>1055</v>
      </c>
      <c r="E386" s="130">
        <f t="shared" si="24"/>
        <v>2017</v>
      </c>
      <c r="F386" s="129">
        <f t="shared" si="25"/>
        <v>43100</v>
      </c>
      <c r="G386" s="139">
        <v>696889.45333333337</v>
      </c>
      <c r="H386" s="139">
        <v>0</v>
      </c>
      <c r="I386" s="139">
        <v>696889.45333333337</v>
      </c>
      <c r="J386" s="139">
        <f>SUM(J387:J393)</f>
        <v>696889.45333333337</v>
      </c>
      <c r="K386" s="110"/>
    </row>
    <row r="387" spans="1:11" ht="15">
      <c r="A387" s="124">
        <v>383</v>
      </c>
      <c r="B387" s="125"/>
      <c r="C387" s="126" t="s">
        <v>293</v>
      </c>
      <c r="D387" s="127" t="s">
        <v>1056</v>
      </c>
      <c r="E387" s="130">
        <f t="shared" si="24"/>
        <v>2017</v>
      </c>
      <c r="F387" s="129">
        <f t="shared" si="25"/>
        <v>43100</v>
      </c>
      <c r="G387" s="140">
        <v>600000</v>
      </c>
      <c r="H387" s="140">
        <v>0</v>
      </c>
      <c r="I387" s="140">
        <v>600000</v>
      </c>
      <c r="J387" s="140">
        <f>+I387</f>
        <v>600000</v>
      </c>
      <c r="K387" s="110"/>
    </row>
    <row r="388" spans="1:11" ht="15">
      <c r="A388" s="124">
        <v>384</v>
      </c>
      <c r="B388" s="125"/>
      <c r="C388" s="126" t="s">
        <v>294</v>
      </c>
      <c r="D388" s="127" t="s">
        <v>1057</v>
      </c>
      <c r="E388" s="130">
        <f t="shared" si="24"/>
        <v>2017</v>
      </c>
      <c r="F388" s="129">
        <f t="shared" si="25"/>
        <v>43100</v>
      </c>
      <c r="G388" s="140">
        <v>0</v>
      </c>
      <c r="H388" s="140">
        <v>0</v>
      </c>
      <c r="I388" s="140">
        <v>0</v>
      </c>
      <c r="J388" s="140">
        <f t="shared" ref="J388:J393" si="27">+I388</f>
        <v>0</v>
      </c>
      <c r="K388" s="110"/>
    </row>
    <row r="389" spans="1:11" ht="15">
      <c r="A389" s="124">
        <v>385</v>
      </c>
      <c r="B389" s="125"/>
      <c r="C389" s="126" t="s">
        <v>295</v>
      </c>
      <c r="D389" s="127" t="s">
        <v>1058</v>
      </c>
      <c r="E389" s="130">
        <f t="shared" si="24"/>
        <v>2017</v>
      </c>
      <c r="F389" s="129">
        <f t="shared" si="25"/>
        <v>43100</v>
      </c>
      <c r="G389" s="140">
        <v>0</v>
      </c>
      <c r="H389" s="140">
        <v>0</v>
      </c>
      <c r="I389" s="140">
        <v>0</v>
      </c>
      <c r="J389" s="140">
        <f t="shared" si="27"/>
        <v>0</v>
      </c>
      <c r="K389" s="110"/>
    </row>
    <row r="390" spans="1:11" ht="15">
      <c r="A390" s="124">
        <v>386</v>
      </c>
      <c r="B390" s="125"/>
      <c r="C390" s="126" t="s">
        <v>296</v>
      </c>
      <c r="D390" s="127" t="s">
        <v>1059</v>
      </c>
      <c r="E390" s="130">
        <f t="shared" ref="E390:E453" si="28">E389</f>
        <v>2017</v>
      </c>
      <c r="F390" s="129">
        <f t="shared" si="25"/>
        <v>43100</v>
      </c>
      <c r="G390" s="140">
        <v>0</v>
      </c>
      <c r="H390" s="140">
        <v>0</v>
      </c>
      <c r="I390" s="140">
        <v>0</v>
      </c>
      <c r="J390" s="140">
        <f t="shared" si="27"/>
        <v>0</v>
      </c>
      <c r="K390" s="110"/>
    </row>
    <row r="391" spans="1:11" ht="15">
      <c r="A391" s="124">
        <v>387</v>
      </c>
      <c r="B391" s="125"/>
      <c r="C391" s="126" t="s">
        <v>297</v>
      </c>
      <c r="D391" s="127" t="s">
        <v>1060</v>
      </c>
      <c r="E391" s="130">
        <f t="shared" si="28"/>
        <v>2017</v>
      </c>
      <c r="F391" s="129">
        <f t="shared" ref="F391:F454" si="29">+F390</f>
        <v>43100</v>
      </c>
      <c r="G391" s="140">
        <v>0</v>
      </c>
      <c r="H391" s="140">
        <v>0</v>
      </c>
      <c r="I391" s="140">
        <v>0</v>
      </c>
      <c r="J391" s="140">
        <f t="shared" si="27"/>
        <v>0</v>
      </c>
      <c r="K391" s="110"/>
    </row>
    <row r="392" spans="1:11" ht="15">
      <c r="A392" s="124">
        <v>388</v>
      </c>
      <c r="B392" s="125"/>
      <c r="C392" s="126" t="s">
        <v>298</v>
      </c>
      <c r="D392" s="127" t="s">
        <v>1061</v>
      </c>
      <c r="E392" s="130">
        <f t="shared" si="28"/>
        <v>2017</v>
      </c>
      <c r="F392" s="129">
        <f t="shared" si="29"/>
        <v>43100</v>
      </c>
      <c r="G392" s="140">
        <v>0</v>
      </c>
      <c r="H392" s="140">
        <v>0</v>
      </c>
      <c r="I392" s="140">
        <v>0</v>
      </c>
      <c r="J392" s="140">
        <f t="shared" si="27"/>
        <v>0</v>
      </c>
      <c r="K392" s="110"/>
    </row>
    <row r="393" spans="1:11" ht="15">
      <c r="A393" s="124">
        <v>389</v>
      </c>
      <c r="B393" s="125"/>
      <c r="C393" s="126" t="s">
        <v>299</v>
      </c>
      <c r="D393" s="127" t="s">
        <v>1062</v>
      </c>
      <c r="E393" s="130">
        <f t="shared" si="28"/>
        <v>2017</v>
      </c>
      <c r="F393" s="129">
        <f t="shared" si="29"/>
        <v>43100</v>
      </c>
      <c r="G393" s="140">
        <v>96889.453333333324</v>
      </c>
      <c r="H393" s="140">
        <v>0</v>
      </c>
      <c r="I393" s="140">
        <v>96889.453333333324</v>
      </c>
      <c r="J393" s="140">
        <f t="shared" si="27"/>
        <v>96889.453333333324</v>
      </c>
      <c r="K393" s="110"/>
    </row>
    <row r="394" spans="1:11" ht="15">
      <c r="A394" s="124">
        <v>390</v>
      </c>
      <c r="B394" s="125"/>
      <c r="C394" s="126" t="s">
        <v>1063</v>
      </c>
      <c r="D394" s="127" t="s">
        <v>1064</v>
      </c>
      <c r="E394" s="130">
        <f t="shared" si="28"/>
        <v>2017</v>
      </c>
      <c r="F394" s="129">
        <f t="shared" si="29"/>
        <v>43100</v>
      </c>
      <c r="G394" s="139">
        <v>334368931.48764455</v>
      </c>
      <c r="H394" s="139">
        <v>2104181</v>
      </c>
      <c r="I394" s="139">
        <v>336473112.48764455</v>
      </c>
      <c r="J394" s="139">
        <f>J115+J143+J295+J303+J312+J354+J360+J367+J370+J373</f>
        <v>336473112.48764455</v>
      </c>
      <c r="K394" s="110"/>
    </row>
    <row r="395" spans="1:11" ht="15">
      <c r="A395" s="124">
        <v>391</v>
      </c>
      <c r="B395" s="125"/>
      <c r="C395" s="126" t="s">
        <v>1065</v>
      </c>
      <c r="D395" s="127" t="s">
        <v>1066</v>
      </c>
      <c r="E395" s="130">
        <f t="shared" si="28"/>
        <v>2017</v>
      </c>
      <c r="F395" s="129">
        <f t="shared" si="29"/>
        <v>43100</v>
      </c>
      <c r="G395" s="139">
        <v>0</v>
      </c>
      <c r="H395" s="139">
        <v>0</v>
      </c>
      <c r="I395" s="139">
        <v>0</v>
      </c>
      <c r="J395" s="139">
        <f>SUM(J396:J398)</f>
        <v>0</v>
      </c>
      <c r="K395" s="110"/>
    </row>
    <row r="396" spans="1:11" ht="15">
      <c r="A396" s="124">
        <v>392</v>
      </c>
      <c r="B396" s="125"/>
      <c r="C396" s="126" t="s">
        <v>300</v>
      </c>
      <c r="D396" s="127" t="s">
        <v>1067</v>
      </c>
      <c r="E396" s="130">
        <f t="shared" si="28"/>
        <v>2017</v>
      </c>
      <c r="F396" s="129">
        <f t="shared" si="29"/>
        <v>43100</v>
      </c>
      <c r="G396" s="140">
        <v>0</v>
      </c>
      <c r="H396" s="140">
        <v>0</v>
      </c>
      <c r="I396" s="140">
        <v>0</v>
      </c>
      <c r="J396" s="140">
        <f t="shared" ref="J396:J404" si="30">+I396</f>
        <v>0</v>
      </c>
      <c r="K396" s="110"/>
    </row>
    <row r="397" spans="1:11" ht="15">
      <c r="A397" s="124">
        <v>393</v>
      </c>
      <c r="B397" s="125"/>
      <c r="C397" s="126" t="s">
        <v>301</v>
      </c>
      <c r="D397" s="127" t="s">
        <v>1068</v>
      </c>
      <c r="E397" s="130">
        <f t="shared" si="28"/>
        <v>2017</v>
      </c>
      <c r="F397" s="129">
        <f t="shared" si="29"/>
        <v>43100</v>
      </c>
      <c r="G397" s="140">
        <v>0</v>
      </c>
      <c r="H397" s="140">
        <v>0</v>
      </c>
      <c r="I397" s="140">
        <v>0</v>
      </c>
      <c r="J397" s="140">
        <f t="shared" si="30"/>
        <v>0</v>
      </c>
      <c r="K397" s="110"/>
    </row>
    <row r="398" spans="1:11" ht="15">
      <c r="A398" s="124">
        <v>394</v>
      </c>
      <c r="B398" s="125"/>
      <c r="C398" s="126" t="s">
        <v>302</v>
      </c>
      <c r="D398" s="127" t="s">
        <v>1069</v>
      </c>
      <c r="E398" s="130">
        <f t="shared" si="28"/>
        <v>2017</v>
      </c>
      <c r="F398" s="129">
        <f t="shared" si="29"/>
        <v>43100</v>
      </c>
      <c r="G398" s="140">
        <v>0</v>
      </c>
      <c r="H398" s="140">
        <v>0</v>
      </c>
      <c r="I398" s="140">
        <v>0</v>
      </c>
      <c r="J398" s="140">
        <f t="shared" si="30"/>
        <v>0</v>
      </c>
      <c r="K398" s="110"/>
    </row>
    <row r="399" spans="1:11" ht="15">
      <c r="A399" s="124">
        <v>395</v>
      </c>
      <c r="B399" s="125"/>
      <c r="C399" s="126" t="s">
        <v>1070</v>
      </c>
      <c r="D399" s="127" t="s">
        <v>1071</v>
      </c>
      <c r="E399" s="130">
        <f t="shared" si="28"/>
        <v>2017</v>
      </c>
      <c r="F399" s="129">
        <f t="shared" si="29"/>
        <v>43100</v>
      </c>
      <c r="G399" s="140">
        <v>0</v>
      </c>
      <c r="H399" s="140">
        <v>0</v>
      </c>
      <c r="I399" s="140">
        <v>0</v>
      </c>
      <c r="J399" s="140">
        <f t="shared" si="30"/>
        <v>0</v>
      </c>
      <c r="K399" s="110"/>
    </row>
    <row r="400" spans="1:11" ht="15">
      <c r="A400" s="124">
        <v>396</v>
      </c>
      <c r="B400" s="125"/>
      <c r="C400" s="126" t="s">
        <v>303</v>
      </c>
      <c r="D400" s="127" t="s">
        <v>1072</v>
      </c>
      <c r="E400" s="130">
        <f t="shared" si="28"/>
        <v>2017</v>
      </c>
      <c r="F400" s="129">
        <f t="shared" si="29"/>
        <v>43100</v>
      </c>
      <c r="G400" s="140">
        <v>0</v>
      </c>
      <c r="H400" s="140">
        <v>0</v>
      </c>
      <c r="I400" s="140">
        <v>0</v>
      </c>
      <c r="J400" s="140">
        <f t="shared" si="30"/>
        <v>0</v>
      </c>
      <c r="K400" s="110"/>
    </row>
    <row r="401" spans="1:11" ht="15">
      <c r="A401" s="124">
        <v>397</v>
      </c>
      <c r="B401" s="125"/>
      <c r="C401" s="126" t="s">
        <v>304</v>
      </c>
      <c r="D401" s="127" t="s">
        <v>1073</v>
      </c>
      <c r="E401" s="130">
        <f t="shared" si="28"/>
        <v>2017</v>
      </c>
      <c r="F401" s="129">
        <f t="shared" si="29"/>
        <v>43100</v>
      </c>
      <c r="G401" s="140">
        <v>0</v>
      </c>
      <c r="H401" s="140">
        <v>0</v>
      </c>
      <c r="I401" s="140">
        <v>0</v>
      </c>
      <c r="J401" s="140">
        <f t="shared" si="30"/>
        <v>0</v>
      </c>
      <c r="K401" s="110"/>
    </row>
    <row r="402" spans="1:11" ht="15">
      <c r="A402" s="124">
        <v>398</v>
      </c>
      <c r="B402" s="125"/>
      <c r="C402" s="126" t="s">
        <v>305</v>
      </c>
      <c r="D402" s="127" t="s">
        <v>1074</v>
      </c>
      <c r="E402" s="130">
        <f t="shared" si="28"/>
        <v>2017</v>
      </c>
      <c r="F402" s="129">
        <f t="shared" si="29"/>
        <v>43100</v>
      </c>
      <c r="G402" s="140">
        <v>0</v>
      </c>
      <c r="H402" s="140">
        <v>0</v>
      </c>
      <c r="I402" s="140">
        <v>0</v>
      </c>
      <c r="J402" s="140">
        <f t="shared" si="30"/>
        <v>0</v>
      </c>
      <c r="K402" s="110"/>
    </row>
    <row r="403" spans="1:11" ht="15">
      <c r="A403" s="124">
        <v>399</v>
      </c>
      <c r="B403" s="125"/>
      <c r="C403" s="126" t="s">
        <v>306</v>
      </c>
      <c r="D403" s="127" t="s">
        <v>1075</v>
      </c>
      <c r="E403" s="130">
        <f t="shared" si="28"/>
        <v>2017</v>
      </c>
      <c r="F403" s="129">
        <f t="shared" si="29"/>
        <v>43100</v>
      </c>
      <c r="G403" s="140">
        <v>0</v>
      </c>
      <c r="H403" s="140">
        <v>0</v>
      </c>
      <c r="I403" s="140">
        <v>0</v>
      </c>
      <c r="J403" s="140">
        <f t="shared" si="30"/>
        <v>0</v>
      </c>
      <c r="K403" s="110"/>
    </row>
    <row r="404" spans="1:11" ht="15">
      <c r="A404" s="124">
        <v>400</v>
      </c>
      <c r="B404" s="125"/>
      <c r="C404" s="126" t="s">
        <v>307</v>
      </c>
      <c r="D404" s="127" t="s">
        <v>1076</v>
      </c>
      <c r="E404" s="130">
        <f t="shared" si="28"/>
        <v>2017</v>
      </c>
      <c r="F404" s="129">
        <f t="shared" si="29"/>
        <v>43100</v>
      </c>
      <c r="G404" s="140">
        <v>0</v>
      </c>
      <c r="H404" s="140">
        <v>0</v>
      </c>
      <c r="I404" s="140">
        <v>0</v>
      </c>
      <c r="J404" s="140">
        <f t="shared" si="30"/>
        <v>0</v>
      </c>
      <c r="K404" s="110"/>
    </row>
    <row r="405" spans="1:11" ht="15">
      <c r="A405" s="124">
        <v>401</v>
      </c>
      <c r="B405" s="125"/>
      <c r="C405" s="126" t="s">
        <v>1077</v>
      </c>
      <c r="D405" s="127" t="s">
        <v>1078</v>
      </c>
      <c r="E405" s="130">
        <f t="shared" si="28"/>
        <v>2017</v>
      </c>
      <c r="F405" s="129">
        <f t="shared" si="29"/>
        <v>43100</v>
      </c>
      <c r="G405" s="139">
        <v>1165333.3333333333</v>
      </c>
      <c r="H405" s="139">
        <v>600000</v>
      </c>
      <c r="I405" s="139">
        <v>1765333.3333333333</v>
      </c>
      <c r="J405" s="139">
        <f>SUM(J406:J408)</f>
        <v>1765333.3333333333</v>
      </c>
      <c r="K405" s="110"/>
    </row>
    <row r="406" spans="1:11" ht="15">
      <c r="B406" s="125"/>
      <c r="C406" s="126" t="s">
        <v>308</v>
      </c>
      <c r="D406" s="127" t="s">
        <v>1079</v>
      </c>
      <c r="E406" s="130">
        <f t="shared" si="28"/>
        <v>2017</v>
      </c>
      <c r="F406" s="129">
        <f t="shared" si="29"/>
        <v>43100</v>
      </c>
      <c r="G406" s="140">
        <v>900000</v>
      </c>
      <c r="H406" s="140">
        <v>600000</v>
      </c>
      <c r="I406" s="140">
        <v>1500000</v>
      </c>
      <c r="J406" s="140">
        <f>+I406</f>
        <v>1500000</v>
      </c>
      <c r="K406" s="110"/>
    </row>
    <row r="407" spans="1:11" ht="15">
      <c r="B407" s="125"/>
      <c r="C407" s="126" t="s">
        <v>309</v>
      </c>
      <c r="D407" s="127" t="s">
        <v>1080</v>
      </c>
      <c r="E407" s="130">
        <f t="shared" si="28"/>
        <v>2017</v>
      </c>
      <c r="F407" s="129">
        <f t="shared" si="29"/>
        <v>43100</v>
      </c>
      <c r="G407" s="140">
        <v>0</v>
      </c>
      <c r="H407" s="140">
        <v>0</v>
      </c>
      <c r="I407" s="140">
        <v>0</v>
      </c>
      <c r="J407" s="140">
        <f>+I407</f>
        <v>0</v>
      </c>
      <c r="K407" s="110"/>
    </row>
    <row r="408" spans="1:11" ht="15">
      <c r="B408" s="125"/>
      <c r="C408" s="126" t="s">
        <v>310</v>
      </c>
      <c r="D408" s="127" t="s">
        <v>1081</v>
      </c>
      <c r="E408" s="130">
        <f t="shared" si="28"/>
        <v>2017</v>
      </c>
      <c r="F408" s="129">
        <f t="shared" si="29"/>
        <v>43100</v>
      </c>
      <c r="G408" s="140">
        <v>265333.33333333331</v>
      </c>
      <c r="H408" s="140">
        <v>0</v>
      </c>
      <c r="I408" s="140">
        <v>265333.33333333331</v>
      </c>
      <c r="J408" s="140">
        <f>+I408</f>
        <v>265333.33333333331</v>
      </c>
      <c r="K408" s="110"/>
    </row>
    <row r="409" spans="1:11" ht="15">
      <c r="B409" s="125"/>
      <c r="C409" s="126" t="s">
        <v>1082</v>
      </c>
      <c r="D409" s="127" t="s">
        <v>1083</v>
      </c>
      <c r="E409" s="130">
        <f t="shared" si="28"/>
        <v>2017</v>
      </c>
      <c r="F409" s="129">
        <f t="shared" si="29"/>
        <v>43100</v>
      </c>
      <c r="G409" s="139">
        <v>0</v>
      </c>
      <c r="H409" s="139">
        <v>0</v>
      </c>
      <c r="I409" s="139">
        <v>0</v>
      </c>
      <c r="J409" s="139">
        <f>SUM(J410:J411)</f>
        <v>0</v>
      </c>
      <c r="K409" s="110"/>
    </row>
    <row r="410" spans="1:11" ht="15">
      <c r="B410" s="125"/>
      <c r="C410" s="126" t="s">
        <v>311</v>
      </c>
      <c r="D410" s="127" t="s">
        <v>1084</v>
      </c>
      <c r="E410" s="130">
        <f t="shared" si="28"/>
        <v>2017</v>
      </c>
      <c r="F410" s="129">
        <f t="shared" si="29"/>
        <v>43100</v>
      </c>
      <c r="G410" s="140">
        <v>0</v>
      </c>
      <c r="H410" s="140">
        <v>0</v>
      </c>
      <c r="I410" s="140">
        <v>0</v>
      </c>
      <c r="J410" s="140">
        <f>+I410</f>
        <v>0</v>
      </c>
      <c r="K410" s="110"/>
    </row>
    <row r="411" spans="1:11" ht="15">
      <c r="B411" s="125"/>
      <c r="C411" s="126" t="s">
        <v>312</v>
      </c>
      <c r="D411" s="127" t="s">
        <v>1085</v>
      </c>
      <c r="E411" s="130">
        <f t="shared" si="28"/>
        <v>2017</v>
      </c>
      <c r="F411" s="129">
        <f t="shared" si="29"/>
        <v>43100</v>
      </c>
      <c r="G411" s="140">
        <v>0</v>
      </c>
      <c r="H411" s="140">
        <v>0</v>
      </c>
      <c r="I411" s="140">
        <v>0</v>
      </c>
      <c r="J411" s="140">
        <f>+I411</f>
        <v>0</v>
      </c>
      <c r="K411" s="110"/>
    </row>
    <row r="412" spans="1:11" ht="15">
      <c r="B412" s="125"/>
      <c r="C412" s="126" t="s">
        <v>1086</v>
      </c>
      <c r="D412" s="127" t="s">
        <v>1087</v>
      </c>
      <c r="E412" s="130">
        <f t="shared" si="28"/>
        <v>2017</v>
      </c>
      <c r="F412" s="129">
        <f t="shared" si="29"/>
        <v>43100</v>
      </c>
      <c r="G412" s="139">
        <v>-1165333.3333333333</v>
      </c>
      <c r="H412" s="139">
        <v>-600000</v>
      </c>
      <c r="I412" s="139">
        <v>-1765333.3333333333</v>
      </c>
      <c r="J412" s="139">
        <f>J395+J399-J405-J409</f>
        <v>-1765333.3333333333</v>
      </c>
      <c r="K412" s="110"/>
    </row>
    <row r="413" spans="1:11" ht="15">
      <c r="B413" s="125"/>
      <c r="C413" s="126" t="s">
        <v>313</v>
      </c>
      <c r="D413" s="127" t="s">
        <v>1088</v>
      </c>
      <c r="E413" s="130">
        <f t="shared" si="28"/>
        <v>2017</v>
      </c>
      <c r="F413" s="129">
        <f t="shared" si="29"/>
        <v>43100</v>
      </c>
      <c r="G413" s="140">
        <v>0</v>
      </c>
      <c r="H413" s="140">
        <v>0</v>
      </c>
      <c r="I413" s="140">
        <v>0</v>
      </c>
      <c r="J413" s="140">
        <f>+I413</f>
        <v>0</v>
      </c>
      <c r="K413" s="110"/>
    </row>
    <row r="414" spans="1:11" ht="15">
      <c r="B414" s="125"/>
      <c r="C414" s="126" t="s">
        <v>314</v>
      </c>
      <c r="D414" s="127" t="s">
        <v>1089</v>
      </c>
      <c r="E414" s="130">
        <f t="shared" si="28"/>
        <v>2017</v>
      </c>
      <c r="F414" s="129">
        <f t="shared" si="29"/>
        <v>43100</v>
      </c>
      <c r="G414" s="140">
        <v>0</v>
      </c>
      <c r="H414" s="140">
        <v>0</v>
      </c>
      <c r="I414" s="140">
        <v>0</v>
      </c>
      <c r="J414" s="140">
        <f>+I414</f>
        <v>0</v>
      </c>
      <c r="K414" s="110"/>
    </row>
    <row r="415" spans="1:11" ht="15">
      <c r="B415" s="125"/>
      <c r="C415" s="126" t="s">
        <v>1090</v>
      </c>
      <c r="D415" s="127" t="s">
        <v>1091</v>
      </c>
      <c r="E415" s="130">
        <f t="shared" si="28"/>
        <v>2017</v>
      </c>
      <c r="F415" s="129">
        <f t="shared" si="29"/>
        <v>43100</v>
      </c>
      <c r="G415" s="140">
        <v>0</v>
      </c>
      <c r="H415" s="140">
        <v>0</v>
      </c>
      <c r="I415" s="140">
        <v>0</v>
      </c>
      <c r="J415" s="140">
        <f>+I415</f>
        <v>0</v>
      </c>
      <c r="K415" s="110"/>
    </row>
    <row r="416" spans="1:11" ht="15">
      <c r="B416" s="125"/>
      <c r="C416" s="126" t="s">
        <v>1092</v>
      </c>
      <c r="D416" s="127" t="s">
        <v>1093</v>
      </c>
      <c r="E416" s="130">
        <f t="shared" si="28"/>
        <v>2017</v>
      </c>
      <c r="F416" s="129">
        <f t="shared" si="29"/>
        <v>43100</v>
      </c>
      <c r="G416" s="139">
        <v>901876.37</v>
      </c>
      <c r="H416" s="139">
        <v>0</v>
      </c>
      <c r="I416" s="139">
        <v>901876.37</v>
      </c>
      <c r="J416" s="139">
        <f>J417+J418</f>
        <v>901876.37</v>
      </c>
      <c r="K416" s="110"/>
    </row>
    <row r="417" spans="2:11" ht="15">
      <c r="B417" s="125"/>
      <c r="C417" s="126" t="s">
        <v>315</v>
      </c>
      <c r="D417" s="127" t="s">
        <v>1094</v>
      </c>
      <c r="E417" s="130">
        <f t="shared" si="28"/>
        <v>2017</v>
      </c>
      <c r="F417" s="129">
        <f t="shared" si="29"/>
        <v>43100</v>
      </c>
      <c r="G417" s="140">
        <v>0</v>
      </c>
      <c r="H417" s="140">
        <v>0</v>
      </c>
      <c r="I417" s="140">
        <v>0</v>
      </c>
      <c r="J417" s="140">
        <f>+I417</f>
        <v>0</v>
      </c>
      <c r="K417" s="110"/>
    </row>
    <row r="418" spans="2:11" ht="15">
      <c r="B418" s="125"/>
      <c r="C418" s="126" t="s">
        <v>1095</v>
      </c>
      <c r="D418" s="127" t="s">
        <v>1096</v>
      </c>
      <c r="E418" s="130">
        <f t="shared" si="28"/>
        <v>2017</v>
      </c>
      <c r="F418" s="129">
        <f t="shared" si="29"/>
        <v>43100</v>
      </c>
      <c r="G418" s="139">
        <v>901876.37</v>
      </c>
      <c r="H418" s="139">
        <v>0</v>
      </c>
      <c r="I418" s="139">
        <v>901876.37</v>
      </c>
      <c r="J418" s="139">
        <f>J419+J420+J430+J440</f>
        <v>901876.37</v>
      </c>
      <c r="K418" s="110"/>
    </row>
    <row r="419" spans="2:11" ht="15">
      <c r="B419" s="125"/>
      <c r="C419" s="126" t="s">
        <v>316</v>
      </c>
      <c r="D419" s="127" t="s">
        <v>1097</v>
      </c>
      <c r="E419" s="130">
        <f t="shared" si="28"/>
        <v>2017</v>
      </c>
      <c r="F419" s="129">
        <f t="shared" si="29"/>
        <v>43100</v>
      </c>
      <c r="G419" s="140">
        <v>0</v>
      </c>
      <c r="H419" s="140">
        <v>0</v>
      </c>
      <c r="I419" s="140">
        <v>0</v>
      </c>
      <c r="J419" s="140">
        <f>+I419</f>
        <v>0</v>
      </c>
      <c r="K419" s="110"/>
    </row>
    <row r="420" spans="2:11" ht="15">
      <c r="B420" s="125"/>
      <c r="C420" s="126" t="s">
        <v>1098</v>
      </c>
      <c r="D420" s="127" t="s">
        <v>1099</v>
      </c>
      <c r="E420" s="130">
        <f t="shared" si="28"/>
        <v>2017</v>
      </c>
      <c r="F420" s="129">
        <f t="shared" si="29"/>
        <v>43100</v>
      </c>
      <c r="G420" s="139">
        <v>724628.39</v>
      </c>
      <c r="H420" s="139">
        <v>0</v>
      </c>
      <c r="I420" s="139">
        <v>724628.39</v>
      </c>
      <c r="J420" s="139">
        <f>J421+J422</f>
        <v>724628.39</v>
      </c>
      <c r="K420" s="110"/>
    </row>
    <row r="421" spans="2:11" ht="15">
      <c r="B421" s="125" t="s">
        <v>581</v>
      </c>
      <c r="C421" s="126" t="s">
        <v>317</v>
      </c>
      <c r="D421" s="127" t="s">
        <v>1100</v>
      </c>
      <c r="E421" s="130">
        <f t="shared" si="28"/>
        <v>2017</v>
      </c>
      <c r="F421" s="129">
        <f t="shared" si="29"/>
        <v>43100</v>
      </c>
      <c r="G421" s="140">
        <v>0</v>
      </c>
      <c r="H421" s="140">
        <v>0</v>
      </c>
      <c r="I421" s="140">
        <v>0</v>
      </c>
      <c r="J421" s="140">
        <f>+I421</f>
        <v>0</v>
      </c>
      <c r="K421" s="110"/>
    </row>
    <row r="422" spans="2:11" ht="15">
      <c r="B422" s="125"/>
      <c r="C422" s="126" t="s">
        <v>1101</v>
      </c>
      <c r="D422" s="127" t="s">
        <v>1102</v>
      </c>
      <c r="E422" s="130">
        <f t="shared" si="28"/>
        <v>2017</v>
      </c>
      <c r="F422" s="129">
        <f t="shared" si="29"/>
        <v>43100</v>
      </c>
      <c r="G422" s="139">
        <v>724628.39</v>
      </c>
      <c r="H422" s="139">
        <v>0</v>
      </c>
      <c r="I422" s="139">
        <v>724628.39</v>
      </c>
      <c r="J422" s="139">
        <f>SUM(J423:J429)</f>
        <v>724628.39</v>
      </c>
      <c r="K422" s="110"/>
    </row>
    <row r="423" spans="2:11" ht="15">
      <c r="B423" s="125" t="s">
        <v>580</v>
      </c>
      <c r="C423" s="126" t="s">
        <v>318</v>
      </c>
      <c r="D423" s="127" t="s">
        <v>1103</v>
      </c>
      <c r="E423" s="130">
        <f t="shared" si="28"/>
        <v>2017</v>
      </c>
      <c r="F423" s="129">
        <f t="shared" si="29"/>
        <v>43100</v>
      </c>
      <c r="G423" s="140">
        <v>0</v>
      </c>
      <c r="H423" s="140">
        <v>0</v>
      </c>
      <c r="I423" s="140">
        <v>0</v>
      </c>
      <c r="J423" s="140">
        <f>+I423</f>
        <v>0</v>
      </c>
      <c r="K423" s="110"/>
    </row>
    <row r="424" spans="2:11" ht="15">
      <c r="B424" s="125"/>
      <c r="C424" s="126" t="s">
        <v>319</v>
      </c>
      <c r="D424" s="127" t="s">
        <v>1104</v>
      </c>
      <c r="E424" s="130">
        <f t="shared" si="28"/>
        <v>2017</v>
      </c>
      <c r="F424" s="129">
        <f t="shared" si="29"/>
        <v>43100</v>
      </c>
      <c r="G424" s="140">
        <v>0</v>
      </c>
      <c r="H424" s="140">
        <v>0</v>
      </c>
      <c r="I424" s="140">
        <v>0</v>
      </c>
      <c r="J424" s="140">
        <f t="shared" ref="J424:J429" si="31">+I424</f>
        <v>0</v>
      </c>
      <c r="K424" s="110"/>
    </row>
    <row r="425" spans="2:11" ht="15">
      <c r="B425" s="125"/>
      <c r="C425" s="126" t="s">
        <v>320</v>
      </c>
      <c r="D425" s="127" t="s">
        <v>1105</v>
      </c>
      <c r="E425" s="130">
        <f t="shared" si="28"/>
        <v>2017</v>
      </c>
      <c r="F425" s="129">
        <f t="shared" si="29"/>
        <v>43100</v>
      </c>
      <c r="G425" s="140">
        <v>0</v>
      </c>
      <c r="H425" s="140">
        <v>0</v>
      </c>
      <c r="I425" s="140">
        <v>0</v>
      </c>
      <c r="J425" s="140">
        <f t="shared" si="31"/>
        <v>0</v>
      </c>
      <c r="K425" s="110"/>
    </row>
    <row r="426" spans="2:11" ht="15">
      <c r="B426" s="125"/>
      <c r="C426" s="126" t="s">
        <v>321</v>
      </c>
      <c r="D426" s="127" t="s">
        <v>1106</v>
      </c>
      <c r="E426" s="130">
        <f t="shared" si="28"/>
        <v>2017</v>
      </c>
      <c r="F426" s="129">
        <f t="shared" si="29"/>
        <v>43100</v>
      </c>
      <c r="G426" s="140">
        <v>0</v>
      </c>
      <c r="H426" s="140">
        <v>0</v>
      </c>
      <c r="I426" s="140">
        <v>0</v>
      </c>
      <c r="J426" s="140">
        <f t="shared" si="31"/>
        <v>0</v>
      </c>
      <c r="K426" s="110"/>
    </row>
    <row r="427" spans="2:11" ht="15">
      <c r="B427" s="125"/>
      <c r="C427" s="126" t="s">
        <v>322</v>
      </c>
      <c r="D427" s="127" t="s">
        <v>1107</v>
      </c>
      <c r="E427" s="130">
        <f t="shared" si="28"/>
        <v>2017</v>
      </c>
      <c r="F427" s="129">
        <f t="shared" si="29"/>
        <v>43100</v>
      </c>
      <c r="G427" s="140">
        <v>0</v>
      </c>
      <c r="H427" s="140">
        <v>0</v>
      </c>
      <c r="I427" s="140">
        <v>0</v>
      </c>
      <c r="J427" s="140">
        <f t="shared" si="31"/>
        <v>0</v>
      </c>
      <c r="K427" s="110"/>
    </row>
    <row r="428" spans="2:11" ht="15">
      <c r="B428" s="125"/>
      <c r="C428" s="126" t="s">
        <v>323</v>
      </c>
      <c r="D428" s="127" t="s">
        <v>1108</v>
      </c>
      <c r="E428" s="130">
        <f t="shared" si="28"/>
        <v>2017</v>
      </c>
      <c r="F428" s="129">
        <f t="shared" si="29"/>
        <v>43100</v>
      </c>
      <c r="G428" s="140">
        <v>724105.26</v>
      </c>
      <c r="H428" s="140">
        <v>0</v>
      </c>
      <c r="I428" s="140">
        <v>724105.26</v>
      </c>
      <c r="J428" s="140">
        <f t="shared" si="31"/>
        <v>724105.26</v>
      </c>
      <c r="K428" s="110"/>
    </row>
    <row r="429" spans="2:11" ht="15">
      <c r="B429" s="125"/>
      <c r="C429" s="126" t="s">
        <v>324</v>
      </c>
      <c r="D429" s="127" t="s">
        <v>1109</v>
      </c>
      <c r="E429" s="130">
        <f t="shared" si="28"/>
        <v>2017</v>
      </c>
      <c r="F429" s="129">
        <f t="shared" si="29"/>
        <v>43100</v>
      </c>
      <c r="G429" s="140">
        <v>523.13</v>
      </c>
      <c r="H429" s="140">
        <v>0</v>
      </c>
      <c r="I429" s="140">
        <v>523.13</v>
      </c>
      <c r="J429" s="140">
        <f t="shared" si="31"/>
        <v>523.13</v>
      </c>
      <c r="K429" s="110"/>
    </row>
    <row r="430" spans="2:11" ht="15">
      <c r="B430" s="125"/>
      <c r="C430" s="126" t="s">
        <v>1110</v>
      </c>
      <c r="D430" s="127" t="s">
        <v>1111</v>
      </c>
      <c r="E430" s="130">
        <f t="shared" si="28"/>
        <v>2017</v>
      </c>
      <c r="F430" s="129">
        <f t="shared" si="29"/>
        <v>43100</v>
      </c>
      <c r="G430" s="139">
        <v>157872.12</v>
      </c>
      <c r="H430" s="139">
        <v>0</v>
      </c>
      <c r="I430" s="139">
        <v>157872.12</v>
      </c>
      <c r="J430" s="139">
        <f>SUM(J431:J432)</f>
        <v>157872.12</v>
      </c>
      <c r="K430" s="110"/>
    </row>
    <row r="431" spans="2:11" ht="15">
      <c r="B431" s="125" t="s">
        <v>581</v>
      </c>
      <c r="C431" s="126" t="s">
        <v>325</v>
      </c>
      <c r="D431" s="127" t="s">
        <v>1112</v>
      </c>
      <c r="E431" s="130">
        <f t="shared" si="28"/>
        <v>2017</v>
      </c>
      <c r="F431" s="129">
        <f t="shared" si="29"/>
        <v>43100</v>
      </c>
      <c r="G431" s="140">
        <v>0</v>
      </c>
      <c r="H431" s="140">
        <v>0</v>
      </c>
      <c r="I431" s="140">
        <v>0</v>
      </c>
      <c r="J431" s="140">
        <f>+I431</f>
        <v>0</v>
      </c>
      <c r="K431" s="110"/>
    </row>
    <row r="432" spans="2:11" ht="15">
      <c r="B432" s="125"/>
      <c r="C432" s="126" t="s">
        <v>1113</v>
      </c>
      <c r="D432" s="127" t="s">
        <v>1114</v>
      </c>
      <c r="E432" s="130">
        <f t="shared" si="28"/>
        <v>2017</v>
      </c>
      <c r="F432" s="129">
        <f t="shared" si="29"/>
        <v>43100</v>
      </c>
      <c r="G432" s="139">
        <v>157872.12</v>
      </c>
      <c r="H432" s="139">
        <v>0</v>
      </c>
      <c r="I432" s="139">
        <v>157872.12</v>
      </c>
      <c r="J432" s="139">
        <f>SUM(J433:J439)</f>
        <v>157872.12</v>
      </c>
      <c r="K432" s="110"/>
    </row>
    <row r="433" spans="2:11" ht="15">
      <c r="B433" s="125" t="s">
        <v>580</v>
      </c>
      <c r="C433" s="126" t="s">
        <v>326</v>
      </c>
      <c r="D433" s="127" t="s">
        <v>1115</v>
      </c>
      <c r="E433" s="130">
        <f t="shared" si="28"/>
        <v>2017</v>
      </c>
      <c r="F433" s="129">
        <f t="shared" si="29"/>
        <v>43100</v>
      </c>
      <c r="G433" s="140">
        <v>0</v>
      </c>
      <c r="H433" s="140">
        <v>0</v>
      </c>
      <c r="I433" s="140">
        <v>0</v>
      </c>
      <c r="J433" s="140">
        <f>+I433</f>
        <v>0</v>
      </c>
      <c r="K433" s="110"/>
    </row>
    <row r="434" spans="2:11" ht="15">
      <c r="B434" s="125"/>
      <c r="C434" s="126" t="s">
        <v>327</v>
      </c>
      <c r="D434" s="127" t="s">
        <v>1116</v>
      </c>
      <c r="E434" s="130">
        <f t="shared" si="28"/>
        <v>2017</v>
      </c>
      <c r="F434" s="129">
        <f t="shared" si="29"/>
        <v>43100</v>
      </c>
      <c r="G434" s="140">
        <v>0</v>
      </c>
      <c r="H434" s="140">
        <v>0</v>
      </c>
      <c r="I434" s="140">
        <v>0</v>
      </c>
      <c r="J434" s="140">
        <f t="shared" ref="J434:J440" si="32">+I434</f>
        <v>0</v>
      </c>
      <c r="K434" s="110"/>
    </row>
    <row r="435" spans="2:11" ht="15">
      <c r="B435" s="125"/>
      <c r="C435" s="126" t="s">
        <v>328</v>
      </c>
      <c r="D435" s="127" t="s">
        <v>1117</v>
      </c>
      <c r="E435" s="130">
        <f t="shared" si="28"/>
        <v>2017</v>
      </c>
      <c r="F435" s="129">
        <f t="shared" si="29"/>
        <v>43100</v>
      </c>
      <c r="G435" s="140">
        <v>0</v>
      </c>
      <c r="H435" s="140">
        <v>0</v>
      </c>
      <c r="I435" s="140">
        <v>0</v>
      </c>
      <c r="J435" s="140">
        <f t="shared" si="32"/>
        <v>0</v>
      </c>
      <c r="K435" s="110"/>
    </row>
    <row r="436" spans="2:11" ht="15">
      <c r="B436" s="125"/>
      <c r="C436" s="126" t="s">
        <v>329</v>
      </c>
      <c r="D436" s="127" t="s">
        <v>1118</v>
      </c>
      <c r="E436" s="130">
        <f t="shared" si="28"/>
        <v>2017</v>
      </c>
      <c r="F436" s="129">
        <f t="shared" si="29"/>
        <v>43100</v>
      </c>
      <c r="G436" s="140">
        <v>0</v>
      </c>
      <c r="H436" s="140">
        <v>0</v>
      </c>
      <c r="I436" s="140">
        <v>0</v>
      </c>
      <c r="J436" s="140">
        <f t="shared" si="32"/>
        <v>0</v>
      </c>
      <c r="K436" s="110"/>
    </row>
    <row r="437" spans="2:11" ht="15">
      <c r="B437" s="125"/>
      <c r="C437" s="126" t="s">
        <v>330</v>
      </c>
      <c r="D437" s="127" t="s">
        <v>1119</v>
      </c>
      <c r="E437" s="130">
        <f t="shared" si="28"/>
        <v>2017</v>
      </c>
      <c r="F437" s="129">
        <f t="shared" si="29"/>
        <v>43100</v>
      </c>
      <c r="G437" s="140">
        <v>0</v>
      </c>
      <c r="H437" s="140">
        <v>0</v>
      </c>
      <c r="I437" s="140">
        <v>0</v>
      </c>
      <c r="J437" s="140">
        <f t="shared" si="32"/>
        <v>0</v>
      </c>
      <c r="K437" s="110"/>
    </row>
    <row r="438" spans="2:11" ht="15">
      <c r="B438" s="125"/>
      <c r="C438" s="126" t="s">
        <v>331</v>
      </c>
      <c r="D438" s="127" t="s">
        <v>1120</v>
      </c>
      <c r="E438" s="130">
        <f t="shared" si="28"/>
        <v>2017</v>
      </c>
      <c r="F438" s="129">
        <f t="shared" si="29"/>
        <v>43100</v>
      </c>
      <c r="G438" s="140">
        <v>157872.12</v>
      </c>
      <c r="H438" s="140">
        <v>0</v>
      </c>
      <c r="I438" s="140">
        <v>157872.12</v>
      </c>
      <c r="J438" s="140">
        <f t="shared" si="32"/>
        <v>157872.12</v>
      </c>
      <c r="K438" s="110"/>
    </row>
    <row r="439" spans="2:11" ht="15">
      <c r="B439" s="125"/>
      <c r="C439" s="126" t="s">
        <v>332</v>
      </c>
      <c r="D439" s="127" t="s">
        <v>1121</v>
      </c>
      <c r="E439" s="130">
        <f t="shared" si="28"/>
        <v>2017</v>
      </c>
      <c r="F439" s="129">
        <f t="shared" si="29"/>
        <v>43100</v>
      </c>
      <c r="G439" s="140">
        <v>0</v>
      </c>
      <c r="H439" s="140">
        <v>0</v>
      </c>
      <c r="I439" s="140">
        <v>0</v>
      </c>
      <c r="J439" s="140">
        <f t="shared" si="32"/>
        <v>0</v>
      </c>
      <c r="K439" s="110"/>
    </row>
    <row r="440" spans="2:11" ht="15">
      <c r="B440" s="125"/>
      <c r="C440" s="126" t="s">
        <v>333</v>
      </c>
      <c r="D440" s="127" t="s">
        <v>1122</v>
      </c>
      <c r="E440" s="130">
        <f t="shared" si="28"/>
        <v>2017</v>
      </c>
      <c r="F440" s="129">
        <f t="shared" si="29"/>
        <v>43100</v>
      </c>
      <c r="G440" s="140">
        <v>19375.86</v>
      </c>
      <c r="H440" s="140">
        <v>0</v>
      </c>
      <c r="I440" s="140">
        <v>19375.86</v>
      </c>
      <c r="J440" s="140">
        <f t="shared" si="32"/>
        <v>19375.86</v>
      </c>
      <c r="K440" s="110"/>
    </row>
    <row r="441" spans="2:11" ht="15">
      <c r="B441" s="125"/>
      <c r="C441" s="126" t="s">
        <v>1123</v>
      </c>
      <c r="D441" s="127" t="s">
        <v>1124</v>
      </c>
      <c r="E441" s="130">
        <f t="shared" si="28"/>
        <v>2017</v>
      </c>
      <c r="F441" s="129">
        <f t="shared" si="29"/>
        <v>43100</v>
      </c>
      <c r="G441" s="139">
        <v>3933381.4950000001</v>
      </c>
      <c r="H441" s="139">
        <v>0</v>
      </c>
      <c r="I441" s="139">
        <v>3933381.4950000001</v>
      </c>
      <c r="J441" s="139">
        <f>J442+J443</f>
        <v>3933381.4950000001</v>
      </c>
      <c r="K441" s="110"/>
    </row>
    <row r="442" spans="2:11" ht="15">
      <c r="B442" s="125"/>
      <c r="C442" s="126" t="s">
        <v>334</v>
      </c>
      <c r="D442" s="127" t="s">
        <v>1125</v>
      </c>
      <c r="E442" s="130">
        <f t="shared" si="28"/>
        <v>2017</v>
      </c>
      <c r="F442" s="129">
        <f t="shared" si="29"/>
        <v>43100</v>
      </c>
      <c r="G442" s="140">
        <v>0</v>
      </c>
      <c r="H442" s="140">
        <v>0</v>
      </c>
      <c r="I442" s="140">
        <v>0</v>
      </c>
      <c r="J442" s="140">
        <f>+I442</f>
        <v>0</v>
      </c>
      <c r="K442" s="110"/>
    </row>
    <row r="443" spans="2:11" ht="15">
      <c r="B443" s="125"/>
      <c r="C443" s="126" t="s">
        <v>1126</v>
      </c>
      <c r="D443" s="127" t="s">
        <v>1127</v>
      </c>
      <c r="E443" s="130">
        <f t="shared" si="28"/>
        <v>2017</v>
      </c>
      <c r="F443" s="129">
        <f t="shared" si="29"/>
        <v>43100</v>
      </c>
      <c r="G443" s="139">
        <v>3933381.4950000001</v>
      </c>
      <c r="H443" s="139">
        <v>0</v>
      </c>
      <c r="I443" s="139">
        <v>3933381.4950000001</v>
      </c>
      <c r="J443" s="139">
        <f>J444+J445+J446+J461+J471</f>
        <v>3933381.4950000001</v>
      </c>
      <c r="K443" s="110"/>
    </row>
    <row r="444" spans="2:11" ht="15">
      <c r="B444" s="125"/>
      <c r="C444" s="126" t="s">
        <v>335</v>
      </c>
      <c r="D444" s="127" t="s">
        <v>1128</v>
      </c>
      <c r="E444" s="130">
        <f t="shared" si="28"/>
        <v>2017</v>
      </c>
      <c r="F444" s="129">
        <f t="shared" si="29"/>
        <v>43100</v>
      </c>
      <c r="G444" s="140">
        <v>363312.28</v>
      </c>
      <c r="H444" s="140">
        <v>0</v>
      </c>
      <c r="I444" s="140">
        <v>363312.28</v>
      </c>
      <c r="J444" s="140">
        <f>+I444</f>
        <v>363312.28</v>
      </c>
      <c r="K444" s="110"/>
    </row>
    <row r="445" spans="2:11" ht="15">
      <c r="B445" s="125"/>
      <c r="C445" s="126" t="s">
        <v>336</v>
      </c>
      <c r="D445" s="127" t="s">
        <v>1129</v>
      </c>
      <c r="E445" s="130">
        <f t="shared" si="28"/>
        <v>2017</v>
      </c>
      <c r="F445" s="129">
        <f t="shared" si="29"/>
        <v>43100</v>
      </c>
      <c r="G445" s="140">
        <v>0</v>
      </c>
      <c r="H445" s="140">
        <v>0</v>
      </c>
      <c r="I445" s="140">
        <v>0</v>
      </c>
      <c r="J445" s="140">
        <f>+I445</f>
        <v>0</v>
      </c>
      <c r="K445" s="110"/>
    </row>
    <row r="446" spans="2:11" ht="15">
      <c r="B446" s="125"/>
      <c r="C446" s="126" t="s">
        <v>1130</v>
      </c>
      <c r="D446" s="127" t="s">
        <v>1131</v>
      </c>
      <c r="E446" s="130">
        <f t="shared" si="28"/>
        <v>2017</v>
      </c>
      <c r="F446" s="129">
        <f t="shared" si="29"/>
        <v>43100</v>
      </c>
      <c r="G446" s="139">
        <v>3370069.2149999999</v>
      </c>
      <c r="H446" s="139">
        <v>0</v>
      </c>
      <c r="I446" s="139">
        <v>3370069.2149999999</v>
      </c>
      <c r="J446" s="139">
        <f>J447+J450</f>
        <v>3370069.2149999999</v>
      </c>
      <c r="K446" s="110"/>
    </row>
    <row r="447" spans="2:11" ht="15">
      <c r="B447" s="125" t="s">
        <v>581</v>
      </c>
      <c r="C447" s="126" t="s">
        <v>1132</v>
      </c>
      <c r="D447" s="127" t="s">
        <v>1133</v>
      </c>
      <c r="E447" s="130">
        <f t="shared" si="28"/>
        <v>2017</v>
      </c>
      <c r="F447" s="129">
        <f t="shared" si="29"/>
        <v>43100</v>
      </c>
      <c r="G447" s="139">
        <v>2647.12</v>
      </c>
      <c r="H447" s="139">
        <v>0</v>
      </c>
      <c r="I447" s="139">
        <v>2647.12</v>
      </c>
      <c r="J447" s="139">
        <f>SUM(J448:J449)</f>
        <v>2647.12</v>
      </c>
      <c r="K447" s="110"/>
    </row>
    <row r="448" spans="2:11" ht="15">
      <c r="B448" s="125" t="s">
        <v>581</v>
      </c>
      <c r="C448" s="126" t="s">
        <v>337</v>
      </c>
      <c r="D448" s="127" t="s">
        <v>1134</v>
      </c>
      <c r="E448" s="130">
        <f t="shared" si="28"/>
        <v>2017</v>
      </c>
      <c r="F448" s="129">
        <f t="shared" si="29"/>
        <v>43100</v>
      </c>
      <c r="G448" s="140">
        <v>0</v>
      </c>
      <c r="H448" s="140">
        <v>0</v>
      </c>
      <c r="I448" s="140">
        <v>0</v>
      </c>
      <c r="J448" s="140">
        <f>+I448</f>
        <v>0</v>
      </c>
      <c r="K448" s="110"/>
    </row>
    <row r="449" spans="2:11" ht="15">
      <c r="B449" s="125" t="s">
        <v>581</v>
      </c>
      <c r="C449" s="126" t="s">
        <v>338</v>
      </c>
      <c r="D449" s="127" t="s">
        <v>1135</v>
      </c>
      <c r="E449" s="130">
        <f t="shared" si="28"/>
        <v>2017</v>
      </c>
      <c r="F449" s="129">
        <f t="shared" si="29"/>
        <v>43100</v>
      </c>
      <c r="G449" s="140">
        <v>2647.12</v>
      </c>
      <c r="H449" s="140">
        <v>0</v>
      </c>
      <c r="I449" s="140">
        <v>2647.12</v>
      </c>
      <c r="J449" s="140">
        <f>+I449</f>
        <v>2647.12</v>
      </c>
      <c r="K449" s="110"/>
    </row>
    <row r="450" spans="2:11" ht="15">
      <c r="B450" s="125"/>
      <c r="C450" s="126" t="s">
        <v>1136</v>
      </c>
      <c r="D450" s="127" t="s">
        <v>1137</v>
      </c>
      <c r="E450" s="130">
        <f t="shared" si="28"/>
        <v>2017</v>
      </c>
      <c r="F450" s="129">
        <f t="shared" si="29"/>
        <v>43100</v>
      </c>
      <c r="G450" s="139">
        <v>3367422.0949999997</v>
      </c>
      <c r="H450" s="139">
        <v>0</v>
      </c>
      <c r="I450" s="139">
        <v>3367422.0949999997</v>
      </c>
      <c r="J450" s="139">
        <f>J451+J452+SUM(J456:J460)</f>
        <v>3367422.0949999997</v>
      </c>
      <c r="K450" s="110"/>
    </row>
    <row r="451" spans="2:11" ht="15">
      <c r="B451" s="125" t="s">
        <v>580</v>
      </c>
      <c r="C451" s="126" t="s">
        <v>339</v>
      </c>
      <c r="D451" s="127" t="s">
        <v>1138</v>
      </c>
      <c r="E451" s="130">
        <f t="shared" si="28"/>
        <v>2017</v>
      </c>
      <c r="F451" s="129">
        <f t="shared" si="29"/>
        <v>43100</v>
      </c>
      <c r="G451" s="140">
        <v>0</v>
      </c>
      <c r="H451" s="140">
        <v>0</v>
      </c>
      <c r="I451" s="140">
        <v>0</v>
      </c>
      <c r="J451" s="140">
        <f>+I451</f>
        <v>0</v>
      </c>
      <c r="K451" s="110"/>
    </row>
    <row r="452" spans="2:11" ht="15">
      <c r="B452" s="125"/>
      <c r="C452" s="126" t="s">
        <v>1139</v>
      </c>
      <c r="D452" s="127" t="s">
        <v>1140</v>
      </c>
      <c r="E452" s="130">
        <f t="shared" si="28"/>
        <v>2017</v>
      </c>
      <c r="F452" s="129">
        <f t="shared" si="29"/>
        <v>43100</v>
      </c>
      <c r="G452" s="139">
        <v>1796819.19</v>
      </c>
      <c r="H452" s="139">
        <v>0</v>
      </c>
      <c r="I452" s="139">
        <v>1796819.19</v>
      </c>
      <c r="J452" s="139">
        <f>SUM(J453:J455)</f>
        <v>1796819.19</v>
      </c>
      <c r="K452" s="110"/>
    </row>
    <row r="453" spans="2:11" ht="15">
      <c r="B453" s="125"/>
      <c r="C453" s="126" t="s">
        <v>340</v>
      </c>
      <c r="D453" s="127" t="s">
        <v>1141</v>
      </c>
      <c r="E453" s="130">
        <f t="shared" si="28"/>
        <v>2017</v>
      </c>
      <c r="F453" s="129">
        <f t="shared" si="29"/>
        <v>43100</v>
      </c>
      <c r="G453" s="140">
        <v>678617.74</v>
      </c>
      <c r="H453" s="140">
        <v>0</v>
      </c>
      <c r="I453" s="140">
        <v>678617.74</v>
      </c>
      <c r="J453" s="140">
        <f>+I453</f>
        <v>678617.74</v>
      </c>
      <c r="K453" s="110"/>
    </row>
    <row r="454" spans="2:11" ht="15">
      <c r="B454" s="125"/>
      <c r="C454" s="126" t="s">
        <v>341</v>
      </c>
      <c r="D454" s="127" t="s">
        <v>1142</v>
      </c>
      <c r="E454" s="130">
        <f t="shared" ref="E454:E484" si="33">E453</f>
        <v>2017</v>
      </c>
      <c r="F454" s="129">
        <f t="shared" si="29"/>
        <v>43100</v>
      </c>
      <c r="G454" s="140">
        <v>128290.38</v>
      </c>
      <c r="H454" s="140">
        <v>0</v>
      </c>
      <c r="I454" s="140">
        <v>128290.38</v>
      </c>
      <c r="J454" s="140">
        <f t="shared" ref="J454:J460" si="34">+I454</f>
        <v>128290.38</v>
      </c>
      <c r="K454" s="110"/>
    </row>
    <row r="455" spans="2:11" ht="15">
      <c r="B455" s="125"/>
      <c r="C455" s="126" t="s">
        <v>342</v>
      </c>
      <c r="D455" s="127" t="s">
        <v>1143</v>
      </c>
      <c r="E455" s="130">
        <f t="shared" si="33"/>
        <v>2017</v>
      </c>
      <c r="F455" s="129">
        <f t="shared" ref="F455:F484" si="35">+F454</f>
        <v>43100</v>
      </c>
      <c r="G455" s="140">
        <v>989911.07000000007</v>
      </c>
      <c r="H455" s="140">
        <v>0</v>
      </c>
      <c r="I455" s="140">
        <v>989911.07000000007</v>
      </c>
      <c r="J455" s="140">
        <f t="shared" si="34"/>
        <v>989911.07000000007</v>
      </c>
      <c r="K455" s="110"/>
    </row>
    <row r="456" spans="2:11" ht="15">
      <c r="B456" s="125"/>
      <c r="C456" s="126" t="s">
        <v>343</v>
      </c>
      <c r="D456" s="127" t="s">
        <v>1144</v>
      </c>
      <c r="E456" s="130">
        <f t="shared" si="33"/>
        <v>2017</v>
      </c>
      <c r="F456" s="129">
        <f t="shared" si="35"/>
        <v>43100</v>
      </c>
      <c r="G456" s="140">
        <v>0</v>
      </c>
      <c r="H456" s="140">
        <v>0</v>
      </c>
      <c r="I456" s="140">
        <v>0</v>
      </c>
      <c r="J456" s="140">
        <f t="shared" si="34"/>
        <v>0</v>
      </c>
      <c r="K456" s="110"/>
    </row>
    <row r="457" spans="2:11" ht="15">
      <c r="B457" s="125"/>
      <c r="C457" s="126" t="s">
        <v>344</v>
      </c>
      <c r="D457" s="127" t="s">
        <v>1145</v>
      </c>
      <c r="E457" s="130">
        <f t="shared" si="33"/>
        <v>2017</v>
      </c>
      <c r="F457" s="129">
        <f t="shared" si="35"/>
        <v>43100</v>
      </c>
      <c r="G457" s="140">
        <v>0</v>
      </c>
      <c r="H457" s="140">
        <v>0</v>
      </c>
      <c r="I457" s="140">
        <v>0</v>
      </c>
      <c r="J457" s="140">
        <f t="shared" si="34"/>
        <v>0</v>
      </c>
      <c r="K457" s="110"/>
    </row>
    <row r="458" spans="2:11" ht="15">
      <c r="B458" s="125"/>
      <c r="C458" s="126" t="s">
        <v>345</v>
      </c>
      <c r="D458" s="127" t="s">
        <v>1146</v>
      </c>
      <c r="E458" s="130">
        <f t="shared" si="33"/>
        <v>2017</v>
      </c>
      <c r="F458" s="129">
        <f t="shared" si="35"/>
        <v>43100</v>
      </c>
      <c r="G458" s="140">
        <v>0</v>
      </c>
      <c r="H458" s="140">
        <v>0</v>
      </c>
      <c r="I458" s="140">
        <v>0</v>
      </c>
      <c r="J458" s="140">
        <f t="shared" si="34"/>
        <v>0</v>
      </c>
      <c r="K458" s="110"/>
    </row>
    <row r="459" spans="2:11" ht="15">
      <c r="B459" s="125"/>
      <c r="C459" s="126" t="s">
        <v>346</v>
      </c>
      <c r="D459" s="127" t="s">
        <v>1147</v>
      </c>
      <c r="E459" s="130">
        <f t="shared" si="33"/>
        <v>2017</v>
      </c>
      <c r="F459" s="129">
        <f t="shared" si="35"/>
        <v>43100</v>
      </c>
      <c r="G459" s="140">
        <v>498722.94</v>
      </c>
      <c r="H459" s="140">
        <v>0</v>
      </c>
      <c r="I459" s="140">
        <v>498722.94</v>
      </c>
      <c r="J459" s="140">
        <f t="shared" si="34"/>
        <v>498722.94</v>
      </c>
      <c r="K459" s="110"/>
    </row>
    <row r="460" spans="2:11" ht="15">
      <c r="B460" s="125"/>
      <c r="C460" s="126" t="s">
        <v>347</v>
      </c>
      <c r="D460" s="127" t="s">
        <v>1148</v>
      </c>
      <c r="E460" s="130">
        <f t="shared" si="33"/>
        <v>2017</v>
      </c>
      <c r="F460" s="129">
        <f t="shared" si="35"/>
        <v>43100</v>
      </c>
      <c r="G460" s="140">
        <v>1071879.9650000001</v>
      </c>
      <c r="H460" s="140">
        <v>0</v>
      </c>
      <c r="I460" s="140">
        <v>1071879.9650000001</v>
      </c>
      <c r="J460" s="140">
        <f t="shared" si="34"/>
        <v>1071879.9650000001</v>
      </c>
      <c r="K460" s="110"/>
    </row>
    <row r="461" spans="2:11" ht="15">
      <c r="B461" s="125"/>
      <c r="C461" s="126" t="s">
        <v>1149</v>
      </c>
      <c r="D461" s="127" t="s">
        <v>1150</v>
      </c>
      <c r="E461" s="130">
        <f t="shared" si="33"/>
        <v>2017</v>
      </c>
      <c r="F461" s="129">
        <f t="shared" si="35"/>
        <v>43100</v>
      </c>
      <c r="G461" s="139">
        <v>200000</v>
      </c>
      <c r="H461" s="139">
        <v>0</v>
      </c>
      <c r="I461" s="139">
        <v>200000</v>
      </c>
      <c r="J461" s="139">
        <f>SUM(J462:J463)</f>
        <v>200000</v>
      </c>
      <c r="K461" s="110"/>
    </row>
    <row r="462" spans="2:11" ht="15">
      <c r="B462" s="125" t="s">
        <v>581</v>
      </c>
      <c r="C462" s="126" t="s">
        <v>348</v>
      </c>
      <c r="D462" s="127" t="s">
        <v>1151</v>
      </c>
      <c r="E462" s="130">
        <f t="shared" si="33"/>
        <v>2017</v>
      </c>
      <c r="F462" s="129">
        <f t="shared" si="35"/>
        <v>43100</v>
      </c>
      <c r="G462" s="140">
        <v>0</v>
      </c>
      <c r="H462" s="140">
        <v>0</v>
      </c>
      <c r="I462" s="140">
        <v>0</v>
      </c>
      <c r="J462" s="140">
        <f>+I462</f>
        <v>0</v>
      </c>
      <c r="K462" s="110"/>
    </row>
    <row r="463" spans="2:11" ht="15">
      <c r="B463" s="125"/>
      <c r="C463" s="126" t="s">
        <v>1152</v>
      </c>
      <c r="D463" s="127" t="s">
        <v>1153</v>
      </c>
      <c r="E463" s="130">
        <f t="shared" si="33"/>
        <v>2017</v>
      </c>
      <c r="F463" s="129">
        <f t="shared" si="35"/>
        <v>43100</v>
      </c>
      <c r="G463" s="139">
        <v>200000</v>
      </c>
      <c r="H463" s="139">
        <v>0</v>
      </c>
      <c r="I463" s="139">
        <v>200000</v>
      </c>
      <c r="J463" s="139">
        <f>SUM(J464:J470)</f>
        <v>200000</v>
      </c>
      <c r="K463" s="110"/>
    </row>
    <row r="464" spans="2:11" ht="15">
      <c r="B464" s="125" t="s">
        <v>580</v>
      </c>
      <c r="C464" s="126" t="s">
        <v>349</v>
      </c>
      <c r="D464" s="127" t="s">
        <v>1154</v>
      </c>
      <c r="E464" s="130">
        <f t="shared" si="33"/>
        <v>2017</v>
      </c>
      <c r="F464" s="129">
        <f t="shared" si="35"/>
        <v>43100</v>
      </c>
      <c r="G464" s="140">
        <v>0</v>
      </c>
      <c r="H464" s="140">
        <v>0</v>
      </c>
      <c r="I464" s="140">
        <v>0</v>
      </c>
      <c r="J464" s="140">
        <f t="shared" ref="J464:J471" si="36">+I464</f>
        <v>0</v>
      </c>
      <c r="K464" s="110"/>
    </row>
    <row r="465" spans="2:11" ht="15">
      <c r="B465" s="125"/>
      <c r="C465" s="126" t="s">
        <v>350</v>
      </c>
      <c r="D465" s="127" t="s">
        <v>1155</v>
      </c>
      <c r="E465" s="130">
        <f t="shared" si="33"/>
        <v>2017</v>
      </c>
      <c r="F465" s="129">
        <f t="shared" si="35"/>
        <v>43100</v>
      </c>
      <c r="G465" s="140">
        <v>0</v>
      </c>
      <c r="H465" s="140">
        <v>0</v>
      </c>
      <c r="I465" s="140">
        <v>0</v>
      </c>
      <c r="J465" s="140">
        <f t="shared" si="36"/>
        <v>0</v>
      </c>
      <c r="K465" s="110"/>
    </row>
    <row r="466" spans="2:11" ht="15">
      <c r="B466" s="125"/>
      <c r="C466" s="126" t="s">
        <v>351</v>
      </c>
      <c r="D466" s="127" t="s">
        <v>1156</v>
      </c>
      <c r="E466" s="130">
        <f t="shared" si="33"/>
        <v>2017</v>
      </c>
      <c r="F466" s="129">
        <f t="shared" si="35"/>
        <v>43100</v>
      </c>
      <c r="G466" s="140">
        <v>0</v>
      </c>
      <c r="H466" s="140">
        <v>0</v>
      </c>
      <c r="I466" s="140">
        <v>0</v>
      </c>
      <c r="J466" s="140">
        <f t="shared" si="36"/>
        <v>0</v>
      </c>
      <c r="K466" s="110"/>
    </row>
    <row r="467" spans="2:11" ht="15">
      <c r="B467" s="125"/>
      <c r="C467" s="126" t="s">
        <v>352</v>
      </c>
      <c r="D467" s="127" t="s">
        <v>1157</v>
      </c>
      <c r="E467" s="130">
        <f t="shared" si="33"/>
        <v>2017</v>
      </c>
      <c r="F467" s="129">
        <f t="shared" si="35"/>
        <v>43100</v>
      </c>
      <c r="G467" s="140">
        <v>0</v>
      </c>
      <c r="H467" s="140">
        <v>0</v>
      </c>
      <c r="I467" s="140">
        <v>0</v>
      </c>
      <c r="J467" s="140">
        <f t="shared" si="36"/>
        <v>0</v>
      </c>
      <c r="K467" s="110"/>
    </row>
    <row r="468" spans="2:11" ht="15">
      <c r="B468" s="125"/>
      <c r="C468" s="126" t="s">
        <v>353</v>
      </c>
      <c r="D468" s="127" t="s">
        <v>1158</v>
      </c>
      <c r="E468" s="130">
        <f t="shared" si="33"/>
        <v>2017</v>
      </c>
      <c r="F468" s="129">
        <f t="shared" si="35"/>
        <v>43100</v>
      </c>
      <c r="G468" s="140">
        <v>0</v>
      </c>
      <c r="H468" s="140">
        <v>0</v>
      </c>
      <c r="I468" s="140">
        <v>0</v>
      </c>
      <c r="J468" s="140">
        <f t="shared" si="36"/>
        <v>0</v>
      </c>
      <c r="K468" s="110"/>
    </row>
    <row r="469" spans="2:11" ht="15">
      <c r="B469" s="125"/>
      <c r="C469" s="126" t="s">
        <v>354</v>
      </c>
      <c r="D469" s="127" t="s">
        <v>1159</v>
      </c>
      <c r="E469" s="130">
        <f t="shared" si="33"/>
        <v>2017</v>
      </c>
      <c r="F469" s="129">
        <f t="shared" si="35"/>
        <v>43100</v>
      </c>
      <c r="G469" s="140">
        <v>0</v>
      </c>
      <c r="H469" s="140">
        <v>0</v>
      </c>
      <c r="I469" s="140">
        <v>0</v>
      </c>
      <c r="J469" s="140">
        <f t="shared" si="36"/>
        <v>0</v>
      </c>
      <c r="K469" s="110"/>
    </row>
    <row r="470" spans="2:11" ht="15">
      <c r="B470" s="125"/>
      <c r="C470" s="126" t="s">
        <v>355</v>
      </c>
      <c r="D470" s="127" t="s">
        <v>1160</v>
      </c>
      <c r="E470" s="130">
        <f t="shared" si="33"/>
        <v>2017</v>
      </c>
      <c r="F470" s="129">
        <f t="shared" si="35"/>
        <v>43100</v>
      </c>
      <c r="G470" s="140">
        <v>200000</v>
      </c>
      <c r="H470" s="140">
        <v>0</v>
      </c>
      <c r="I470" s="140">
        <v>200000</v>
      </c>
      <c r="J470" s="140">
        <f t="shared" si="36"/>
        <v>200000</v>
      </c>
      <c r="K470" s="110"/>
    </row>
    <row r="471" spans="2:11" ht="15">
      <c r="B471" s="125"/>
      <c r="C471" s="126" t="s">
        <v>356</v>
      </c>
      <c r="D471" s="127" t="s">
        <v>1161</v>
      </c>
      <c r="E471" s="130">
        <f t="shared" si="33"/>
        <v>2017</v>
      </c>
      <c r="F471" s="129">
        <f t="shared" si="35"/>
        <v>43100</v>
      </c>
      <c r="G471" s="140">
        <v>0</v>
      </c>
      <c r="H471" s="140">
        <v>0</v>
      </c>
      <c r="I471" s="140">
        <v>0</v>
      </c>
      <c r="J471" s="140">
        <f t="shared" si="36"/>
        <v>0</v>
      </c>
      <c r="K471" s="110"/>
    </row>
    <row r="472" spans="2:11" ht="15">
      <c r="B472" s="125"/>
      <c r="C472" s="126" t="s">
        <v>1162</v>
      </c>
      <c r="D472" s="127" t="s">
        <v>1163</v>
      </c>
      <c r="E472" s="130">
        <f t="shared" si="33"/>
        <v>2017</v>
      </c>
      <c r="F472" s="129">
        <f t="shared" si="35"/>
        <v>43100</v>
      </c>
      <c r="G472" s="139">
        <v>-3031505.125</v>
      </c>
      <c r="H472" s="139">
        <v>0</v>
      </c>
      <c r="I472" s="139">
        <v>-3031505.125</v>
      </c>
      <c r="J472" s="139">
        <f>J416-J441</f>
        <v>-3031505.125</v>
      </c>
      <c r="K472" s="110"/>
    </row>
    <row r="473" spans="2:11" ht="15">
      <c r="B473" s="125"/>
      <c r="C473" s="126" t="s">
        <v>1164</v>
      </c>
      <c r="D473" s="127" t="s">
        <v>1165</v>
      </c>
      <c r="E473" s="130">
        <f t="shared" si="33"/>
        <v>2017</v>
      </c>
      <c r="F473" s="129">
        <f t="shared" si="35"/>
        <v>43100</v>
      </c>
      <c r="G473" s="139">
        <v>10553938.613544265</v>
      </c>
      <c r="H473" s="139">
        <v>-64799980.198911563</v>
      </c>
      <c r="I473" s="139">
        <v>-54246041.585367285</v>
      </c>
      <c r="J473" s="139">
        <f>+J114-J394+J412+J415+J472</f>
        <v>-54246041.585367285</v>
      </c>
      <c r="K473" s="110"/>
    </row>
    <row r="474" spans="2:11" ht="15">
      <c r="B474" s="125"/>
      <c r="C474" s="126" t="s">
        <v>1166</v>
      </c>
      <c r="D474" s="127" t="s">
        <v>1167</v>
      </c>
      <c r="E474" s="130">
        <f t="shared" si="33"/>
        <v>2017</v>
      </c>
      <c r="F474" s="129">
        <f t="shared" si="35"/>
        <v>43100</v>
      </c>
      <c r="G474" s="139">
        <v>10526324.615331</v>
      </c>
      <c r="H474" s="139">
        <v>-69000</v>
      </c>
      <c r="I474" s="139">
        <v>10457324.615331</v>
      </c>
      <c r="J474" s="139">
        <f>SUM(J475:J478)</f>
        <v>10457324.615331</v>
      </c>
      <c r="K474" s="110"/>
    </row>
    <row r="475" spans="2:11" ht="15">
      <c r="B475" s="125"/>
      <c r="C475" s="126" t="s">
        <v>358</v>
      </c>
      <c r="D475" s="127" t="s">
        <v>1168</v>
      </c>
      <c r="E475" s="130">
        <f t="shared" si="33"/>
        <v>2017</v>
      </c>
      <c r="F475" s="129">
        <f t="shared" si="35"/>
        <v>43100</v>
      </c>
      <c r="G475" s="140">
        <v>10224714.561997667</v>
      </c>
      <c r="H475" s="140">
        <v>-69000</v>
      </c>
      <c r="I475" s="140">
        <v>10155714.561997667</v>
      </c>
      <c r="J475" s="140">
        <f>+I475</f>
        <v>10155714.561997667</v>
      </c>
      <c r="K475" s="110"/>
    </row>
    <row r="476" spans="2:11" ht="15">
      <c r="B476" s="125"/>
      <c r="C476" s="126" t="s">
        <v>359</v>
      </c>
      <c r="D476" s="127" t="s">
        <v>1169</v>
      </c>
      <c r="E476" s="130">
        <f t="shared" si="33"/>
        <v>2017</v>
      </c>
      <c r="F476" s="129">
        <f t="shared" si="35"/>
        <v>43100</v>
      </c>
      <c r="G476" s="140">
        <v>155183.38666666666</v>
      </c>
      <c r="H476" s="140">
        <v>0</v>
      </c>
      <c r="I476" s="140">
        <v>155183.38666666666</v>
      </c>
      <c r="J476" s="140">
        <f>+I476</f>
        <v>155183.38666666666</v>
      </c>
      <c r="K476" s="110"/>
    </row>
    <row r="477" spans="2:11" ht="15">
      <c r="B477" s="125"/>
      <c r="C477" s="126" t="s">
        <v>360</v>
      </c>
      <c r="D477" s="127" t="s">
        <v>1170</v>
      </c>
      <c r="E477" s="130">
        <f t="shared" si="33"/>
        <v>2017</v>
      </c>
      <c r="F477" s="129">
        <f t="shared" si="35"/>
        <v>43100</v>
      </c>
      <c r="G477" s="140">
        <v>146426.66666666669</v>
      </c>
      <c r="H477" s="140">
        <v>0</v>
      </c>
      <c r="I477" s="140">
        <v>146426.66666666669</v>
      </c>
      <c r="J477" s="140">
        <f>+I477</f>
        <v>146426.66666666669</v>
      </c>
      <c r="K477" s="110"/>
    </row>
    <row r="478" spans="2:11" ht="15">
      <c r="B478" s="125"/>
      <c r="C478" s="126" t="s">
        <v>361</v>
      </c>
      <c r="D478" s="127" t="s">
        <v>1171</v>
      </c>
      <c r="E478" s="130">
        <f t="shared" si="33"/>
        <v>2017</v>
      </c>
      <c r="F478" s="129">
        <f t="shared" si="35"/>
        <v>43100</v>
      </c>
      <c r="G478" s="140">
        <v>0</v>
      </c>
      <c r="H478" s="140">
        <v>0</v>
      </c>
      <c r="I478" s="140">
        <v>0</v>
      </c>
      <c r="J478" s="140">
        <f>+I478</f>
        <v>0</v>
      </c>
      <c r="K478" s="110"/>
    </row>
    <row r="479" spans="2:11" ht="15">
      <c r="B479" s="125"/>
      <c r="C479" s="126" t="s">
        <v>1172</v>
      </c>
      <c r="D479" s="127" t="s">
        <v>1173</v>
      </c>
      <c r="E479" s="130">
        <f t="shared" si="33"/>
        <v>2017</v>
      </c>
      <c r="F479" s="129">
        <f t="shared" si="35"/>
        <v>43100</v>
      </c>
      <c r="G479" s="139">
        <v>27614</v>
      </c>
      <c r="H479" s="139">
        <v>0</v>
      </c>
      <c r="I479" s="139">
        <v>27614</v>
      </c>
      <c r="J479" s="139">
        <f>SUM(J480:J481)</f>
        <v>27614</v>
      </c>
      <c r="K479" s="110"/>
    </row>
    <row r="480" spans="2:11" ht="15">
      <c r="B480" s="125"/>
      <c r="C480" s="126" t="s">
        <v>362</v>
      </c>
      <c r="D480" s="127" t="s">
        <v>1174</v>
      </c>
      <c r="E480" s="130">
        <f t="shared" si="33"/>
        <v>2017</v>
      </c>
      <c r="F480" s="129">
        <f t="shared" si="35"/>
        <v>43100</v>
      </c>
      <c r="G480" s="140">
        <v>27614</v>
      </c>
      <c r="H480" s="140">
        <v>0</v>
      </c>
      <c r="I480" s="140">
        <v>27614</v>
      </c>
      <c r="J480" s="140">
        <f>+I480</f>
        <v>27614</v>
      </c>
      <c r="K480" s="110"/>
    </row>
    <row r="481" spans="2:11" ht="15">
      <c r="B481" s="125"/>
      <c r="C481" s="126" t="s">
        <v>363</v>
      </c>
      <c r="D481" s="127" t="s">
        <v>1175</v>
      </c>
      <c r="E481" s="130">
        <f t="shared" si="33"/>
        <v>2017</v>
      </c>
      <c r="F481" s="129">
        <f t="shared" si="35"/>
        <v>43100</v>
      </c>
      <c r="G481" s="140">
        <v>0</v>
      </c>
      <c r="H481" s="140">
        <v>0</v>
      </c>
      <c r="I481" s="140">
        <v>0</v>
      </c>
      <c r="J481" s="140">
        <f>+I481</f>
        <v>0</v>
      </c>
      <c r="K481" s="110"/>
    </row>
    <row r="482" spans="2:11" ht="15">
      <c r="B482" s="125"/>
      <c r="C482" s="126" t="s">
        <v>364</v>
      </c>
      <c r="D482" s="127" t="s">
        <v>1176</v>
      </c>
      <c r="E482" s="130">
        <f t="shared" si="33"/>
        <v>2017</v>
      </c>
      <c r="F482" s="129">
        <f t="shared" si="35"/>
        <v>43100</v>
      </c>
      <c r="G482" s="140">
        <v>0</v>
      </c>
      <c r="H482" s="140">
        <v>0</v>
      </c>
      <c r="I482" s="140">
        <v>0</v>
      </c>
      <c r="J482" s="140">
        <f>+I482</f>
        <v>0</v>
      </c>
      <c r="K482" s="110"/>
    </row>
    <row r="483" spans="2:11" ht="15">
      <c r="B483" s="125"/>
      <c r="C483" s="126" t="s">
        <v>1177</v>
      </c>
      <c r="D483" s="127" t="s">
        <v>1178</v>
      </c>
      <c r="E483" s="130">
        <f t="shared" si="33"/>
        <v>2017</v>
      </c>
      <c r="F483" s="129">
        <f t="shared" si="35"/>
        <v>43100</v>
      </c>
      <c r="G483" s="139">
        <v>10553938.615331</v>
      </c>
      <c r="H483" s="139">
        <v>-69000</v>
      </c>
      <c r="I483" s="139">
        <v>10484938.615331</v>
      </c>
      <c r="J483" s="139">
        <f>J474+J479+J482</f>
        <v>10484938.615331</v>
      </c>
      <c r="K483" s="110"/>
    </row>
    <row r="484" spans="2:11" ht="15">
      <c r="B484" s="125"/>
      <c r="C484" s="126" t="s">
        <v>1179</v>
      </c>
      <c r="D484" s="127" t="s">
        <v>1180</v>
      </c>
      <c r="E484" s="130">
        <f t="shared" si="33"/>
        <v>2017</v>
      </c>
      <c r="F484" s="129">
        <f t="shared" si="35"/>
        <v>43100</v>
      </c>
      <c r="G484" s="139">
        <v>0</v>
      </c>
      <c r="H484" s="139">
        <v>-64730980.200698286</v>
      </c>
      <c r="I484" s="139">
        <v>-64730980.200698286</v>
      </c>
      <c r="J484" s="139">
        <f>J473-J483</f>
        <v>-64730980.200698286</v>
      </c>
      <c r="K484" s="110"/>
    </row>
    <row r="485" spans="2:11">
      <c r="C485" s="110"/>
      <c r="D485" s="110"/>
      <c r="E485" s="110"/>
      <c r="F485" s="135"/>
      <c r="G485" s="136"/>
      <c r="H485" s="136"/>
      <c r="I485" s="136"/>
      <c r="J485" s="110"/>
      <c r="K485" s="110"/>
    </row>
    <row r="486" spans="2:11">
      <c r="C486" s="110"/>
      <c r="D486" s="110"/>
      <c r="E486" s="110"/>
      <c r="F486" s="135"/>
      <c r="G486" s="136"/>
      <c r="H486" s="136"/>
      <c r="I486" s="136"/>
      <c r="J486" s="110"/>
      <c r="K486" s="110"/>
    </row>
    <row r="487" spans="2:11">
      <c r="C487" s="110"/>
      <c r="D487" s="110"/>
      <c r="E487" s="110"/>
      <c r="F487" s="135"/>
      <c r="G487" s="136"/>
      <c r="H487" s="136"/>
      <c r="I487" s="136"/>
      <c r="J487" s="110"/>
      <c r="K487" s="110"/>
    </row>
    <row r="488" spans="2:11">
      <c r="C488" s="110"/>
      <c r="D488" s="110"/>
      <c r="E488" s="110"/>
      <c r="F488" s="135"/>
      <c r="G488" s="136"/>
      <c r="H488" s="136"/>
      <c r="I488" s="136"/>
      <c r="J488" s="110"/>
      <c r="K488" s="110"/>
    </row>
    <row r="489" spans="2:11">
      <c r="C489" s="110"/>
      <c r="D489" s="110"/>
      <c r="E489" s="110"/>
      <c r="F489" s="135"/>
      <c r="G489" s="136"/>
      <c r="H489" s="136"/>
      <c r="I489" s="136"/>
      <c r="J489" s="110"/>
      <c r="K489" s="110"/>
    </row>
    <row r="490" spans="2:11">
      <c r="C490" s="110"/>
      <c r="D490" s="110"/>
      <c r="E490" s="110"/>
      <c r="F490" s="135"/>
      <c r="G490" s="136"/>
      <c r="H490" s="136"/>
      <c r="I490" s="136"/>
      <c r="J490" s="110"/>
      <c r="K490" s="110"/>
    </row>
    <row r="491" spans="2:11">
      <c r="C491" s="110"/>
      <c r="D491" s="110"/>
      <c r="E491" s="110"/>
      <c r="F491" s="135"/>
      <c r="G491" s="136"/>
      <c r="H491" s="136"/>
      <c r="I491" s="136"/>
      <c r="J491" s="110"/>
      <c r="K491" s="110"/>
    </row>
    <row r="492" spans="2:11">
      <c r="C492" s="110"/>
      <c r="D492" s="110"/>
      <c r="E492" s="110"/>
      <c r="F492" s="135"/>
      <c r="G492" s="136"/>
      <c r="H492" s="136"/>
      <c r="I492" s="136"/>
      <c r="J492" s="110"/>
      <c r="K492" s="110"/>
    </row>
    <row r="493" spans="2:11">
      <c r="C493" s="110"/>
      <c r="D493" s="110"/>
      <c r="E493" s="110"/>
      <c r="F493" s="135"/>
      <c r="G493" s="136"/>
      <c r="H493" s="136"/>
      <c r="I493" s="136"/>
      <c r="J493" s="110"/>
      <c r="K493" s="110"/>
    </row>
    <row r="494" spans="2:11">
      <c r="C494" s="110"/>
      <c r="D494" s="110"/>
      <c r="E494" s="110"/>
      <c r="F494" s="135"/>
      <c r="G494" s="136"/>
      <c r="H494" s="136"/>
      <c r="I494" s="136"/>
      <c r="J494" s="110"/>
      <c r="K494" s="110"/>
    </row>
    <row r="495" spans="2:11">
      <c r="C495" s="110"/>
      <c r="D495" s="110"/>
      <c r="E495" s="110"/>
      <c r="F495" s="135"/>
      <c r="G495" s="136"/>
      <c r="H495" s="136"/>
      <c r="I495" s="136"/>
      <c r="J495" s="110"/>
      <c r="K495" s="110"/>
    </row>
    <row r="496" spans="2:11">
      <c r="C496" s="110"/>
      <c r="D496" s="110"/>
      <c r="E496" s="110"/>
      <c r="F496" s="135"/>
      <c r="G496" s="136"/>
      <c r="H496" s="136"/>
      <c r="I496" s="136"/>
      <c r="J496" s="110"/>
      <c r="K496" s="110"/>
    </row>
    <row r="497" spans="3:11">
      <c r="C497" s="110"/>
      <c r="D497" s="110"/>
      <c r="E497" s="110"/>
      <c r="F497" s="135"/>
      <c r="G497" s="136"/>
      <c r="H497" s="136"/>
      <c r="I497" s="136"/>
      <c r="J497" s="110"/>
      <c r="K497" s="110"/>
    </row>
    <row r="498" spans="3:11">
      <c r="C498" s="110"/>
      <c r="D498" s="110"/>
      <c r="E498" s="110"/>
      <c r="F498" s="135"/>
      <c r="G498" s="136"/>
      <c r="H498" s="136"/>
      <c r="I498" s="136"/>
      <c r="J498" s="110"/>
      <c r="K498" s="110"/>
    </row>
    <row r="499" spans="3:11">
      <c r="C499" s="110"/>
      <c r="D499" s="110"/>
      <c r="E499" s="110"/>
      <c r="F499" s="135"/>
      <c r="G499" s="136"/>
      <c r="H499" s="136"/>
      <c r="I499" s="136"/>
      <c r="J499" s="110"/>
      <c r="K499" s="110"/>
    </row>
    <row r="500" spans="3:11">
      <c r="C500" s="110"/>
      <c r="D500" s="110"/>
      <c r="E500" s="110"/>
      <c r="F500" s="135"/>
      <c r="G500" s="136"/>
      <c r="H500" s="136"/>
      <c r="I500" s="136"/>
      <c r="J500" s="110"/>
      <c r="K500" s="110"/>
    </row>
    <row r="501" spans="3:11">
      <c r="C501" s="110"/>
      <c r="D501" s="110"/>
      <c r="E501" s="110"/>
      <c r="F501" s="135"/>
      <c r="G501" s="136"/>
      <c r="H501" s="136"/>
      <c r="I501" s="136"/>
      <c r="J501" s="110"/>
      <c r="K501" s="110"/>
    </row>
    <row r="502" spans="3:11">
      <c r="C502" s="110"/>
      <c r="D502" s="110"/>
      <c r="E502" s="110"/>
      <c r="F502" s="135"/>
      <c r="G502" s="136"/>
      <c r="H502" s="136"/>
      <c r="I502" s="136"/>
      <c r="J502" s="110"/>
      <c r="K502" s="110"/>
    </row>
    <row r="503" spans="3:11">
      <c r="C503" s="110"/>
      <c r="D503" s="110"/>
      <c r="E503" s="110"/>
      <c r="F503" s="135"/>
      <c r="G503" s="136"/>
      <c r="H503" s="136"/>
      <c r="I503" s="136"/>
      <c r="J503" s="110"/>
      <c r="K503" s="110"/>
    </row>
    <row r="504" spans="3:11">
      <c r="C504" s="110"/>
      <c r="D504" s="110"/>
      <c r="E504" s="110"/>
      <c r="F504" s="135"/>
      <c r="G504" s="136"/>
      <c r="H504" s="136"/>
      <c r="I504" s="136"/>
      <c r="J504" s="110"/>
      <c r="K504" s="110"/>
    </row>
    <row r="505" spans="3:11">
      <c r="C505" s="110"/>
      <c r="D505" s="110"/>
      <c r="E505" s="110"/>
      <c r="F505" s="135"/>
      <c r="G505" s="136"/>
      <c r="H505" s="136"/>
      <c r="I505" s="136"/>
      <c r="J505" s="110"/>
      <c r="K505" s="110"/>
    </row>
    <row r="506" spans="3:11">
      <c r="C506" s="110"/>
      <c r="D506" s="110"/>
      <c r="E506" s="110"/>
      <c r="F506" s="135"/>
      <c r="G506" s="136"/>
      <c r="H506" s="136"/>
      <c r="I506" s="136"/>
      <c r="J506" s="110"/>
      <c r="K506" s="110"/>
    </row>
    <row r="507" spans="3:11">
      <c r="C507" s="110"/>
      <c r="D507" s="110"/>
      <c r="E507" s="110"/>
      <c r="F507" s="135"/>
      <c r="G507" s="136"/>
      <c r="H507" s="136"/>
      <c r="I507" s="136"/>
      <c r="J507" s="110"/>
      <c r="K507" s="110"/>
    </row>
    <row r="508" spans="3:11">
      <c r="C508" s="110"/>
      <c r="D508" s="110"/>
      <c r="E508" s="110"/>
      <c r="F508" s="135"/>
      <c r="G508" s="136"/>
      <c r="H508" s="136"/>
      <c r="I508" s="136"/>
      <c r="J508" s="110"/>
      <c r="K508" s="110"/>
    </row>
    <row r="509" spans="3:11">
      <c r="C509" s="110"/>
      <c r="D509" s="110"/>
      <c r="E509" s="110"/>
      <c r="F509" s="135"/>
      <c r="G509" s="136"/>
      <c r="H509" s="136"/>
      <c r="I509" s="136"/>
      <c r="J509" s="110"/>
      <c r="K509" s="110"/>
    </row>
    <row r="510" spans="3:11">
      <c r="C510" s="110"/>
      <c r="D510" s="110"/>
      <c r="E510" s="110"/>
      <c r="F510" s="135"/>
      <c r="G510" s="136"/>
      <c r="H510" s="136"/>
      <c r="I510" s="136"/>
      <c r="J510" s="110"/>
      <c r="K510" s="110"/>
    </row>
    <row r="511" spans="3:11">
      <c r="C511" s="110"/>
      <c r="D511" s="110"/>
      <c r="E511" s="110"/>
      <c r="F511" s="135"/>
      <c r="G511" s="136"/>
      <c r="H511" s="136"/>
      <c r="I511" s="136"/>
      <c r="J511" s="110"/>
      <c r="K511" s="110"/>
    </row>
    <row r="512" spans="3:11">
      <c r="C512" s="110"/>
      <c r="D512" s="110"/>
      <c r="E512" s="110"/>
      <c r="F512" s="135"/>
      <c r="G512" s="136"/>
      <c r="H512" s="136"/>
      <c r="I512" s="136"/>
      <c r="J512" s="110"/>
      <c r="K512" s="110"/>
    </row>
    <row r="513" spans="3:11">
      <c r="C513" s="110"/>
      <c r="D513" s="110"/>
      <c r="E513" s="110"/>
      <c r="F513" s="135"/>
      <c r="G513" s="136"/>
      <c r="H513" s="136"/>
      <c r="I513" s="136"/>
      <c r="J513" s="110"/>
      <c r="K513" s="110"/>
    </row>
    <row r="514" spans="3:11">
      <c r="C514" s="110"/>
      <c r="D514" s="110"/>
      <c r="E514" s="110"/>
      <c r="F514" s="135"/>
      <c r="G514" s="136"/>
      <c r="H514" s="136"/>
      <c r="I514" s="136"/>
      <c r="J514" s="110"/>
      <c r="K514" s="110"/>
    </row>
    <row r="515" spans="3:11">
      <c r="C515" s="110"/>
      <c r="D515" s="110"/>
      <c r="E515" s="110"/>
      <c r="F515" s="135"/>
      <c r="G515" s="136"/>
      <c r="H515" s="136"/>
      <c r="I515" s="136"/>
      <c r="J515" s="110"/>
      <c r="K515" s="110"/>
    </row>
    <row r="516" spans="3:11">
      <c r="C516" s="110"/>
      <c r="D516" s="110"/>
      <c r="E516" s="110"/>
      <c r="F516" s="135"/>
      <c r="G516" s="136"/>
      <c r="H516" s="136"/>
      <c r="I516" s="136"/>
      <c r="J516" s="110"/>
      <c r="K516" s="110"/>
    </row>
    <row r="517" spans="3:11">
      <c r="C517" s="110"/>
      <c r="D517" s="110"/>
      <c r="E517" s="110"/>
      <c r="F517" s="135"/>
      <c r="G517" s="136"/>
      <c r="H517" s="136"/>
      <c r="I517" s="136"/>
      <c r="J517" s="110"/>
      <c r="K517" s="110"/>
    </row>
    <row r="518" spans="3:11">
      <c r="C518" s="110"/>
      <c r="D518" s="110"/>
      <c r="E518" s="110"/>
      <c r="F518" s="135"/>
      <c r="G518" s="136"/>
      <c r="H518" s="136"/>
      <c r="I518" s="136"/>
      <c r="J518" s="110"/>
      <c r="K518" s="110"/>
    </row>
    <row r="519" spans="3:11">
      <c r="C519" s="110"/>
      <c r="D519" s="110"/>
      <c r="E519" s="110"/>
      <c r="F519" s="135"/>
      <c r="G519" s="136"/>
      <c r="H519" s="136"/>
      <c r="I519" s="136"/>
      <c r="J519" s="110"/>
      <c r="K519" s="110"/>
    </row>
    <row r="520" spans="3:11">
      <c r="C520" s="110"/>
      <c r="D520" s="110"/>
      <c r="E520" s="110"/>
      <c r="F520" s="135"/>
      <c r="G520" s="136"/>
      <c r="H520" s="136"/>
      <c r="I520" s="136"/>
      <c r="J520" s="110"/>
      <c r="K520" s="110"/>
    </row>
    <row r="521" spans="3:11">
      <c r="C521" s="110"/>
      <c r="D521" s="110"/>
      <c r="E521" s="110"/>
      <c r="F521" s="135"/>
      <c r="G521" s="136"/>
      <c r="H521" s="136"/>
      <c r="I521" s="136"/>
      <c r="J521" s="110"/>
      <c r="K521" s="110"/>
    </row>
    <row r="522" spans="3:11">
      <c r="C522" s="110"/>
      <c r="D522" s="110"/>
      <c r="E522" s="110"/>
      <c r="F522" s="135"/>
      <c r="G522" s="136"/>
      <c r="H522" s="136"/>
      <c r="I522" s="136"/>
      <c r="J522" s="110"/>
      <c r="K522" s="110"/>
    </row>
    <row r="523" spans="3:11">
      <c r="C523" s="110"/>
      <c r="D523" s="110"/>
      <c r="E523" s="110"/>
      <c r="F523" s="135"/>
      <c r="G523" s="136"/>
      <c r="H523" s="136"/>
      <c r="I523" s="136"/>
      <c r="J523" s="110"/>
      <c r="K523" s="110"/>
    </row>
    <row r="524" spans="3:11">
      <c r="C524" s="110"/>
      <c r="D524" s="110"/>
      <c r="E524" s="110"/>
      <c r="F524" s="135"/>
      <c r="G524" s="136"/>
      <c r="H524" s="136"/>
      <c r="I524" s="136"/>
      <c r="J524" s="110"/>
      <c r="K524" s="110"/>
    </row>
    <row r="525" spans="3:11">
      <c r="C525" s="110"/>
      <c r="D525" s="110"/>
      <c r="E525" s="110"/>
      <c r="F525" s="135"/>
      <c r="G525" s="136"/>
      <c r="H525" s="136"/>
      <c r="I525" s="136"/>
      <c r="J525" s="110"/>
      <c r="K525" s="110"/>
    </row>
    <row r="526" spans="3:11">
      <c r="C526" s="110"/>
      <c r="D526" s="110"/>
      <c r="E526" s="110"/>
      <c r="F526" s="110"/>
      <c r="G526" s="136"/>
      <c r="H526" s="136"/>
      <c r="I526" s="136"/>
      <c r="J526" s="110"/>
      <c r="K526" s="110"/>
    </row>
    <row r="527" spans="3:11">
      <c r="C527" s="110"/>
      <c r="D527" s="110"/>
      <c r="E527" s="110"/>
      <c r="F527" s="110"/>
      <c r="G527" s="136"/>
      <c r="H527" s="136"/>
      <c r="I527" s="136"/>
      <c r="J527" s="110"/>
      <c r="K527" s="110"/>
    </row>
    <row r="528" spans="3:11">
      <c r="C528" s="110"/>
      <c r="D528" s="110"/>
      <c r="E528" s="110"/>
      <c r="F528" s="110"/>
      <c r="G528" s="136"/>
      <c r="H528" s="136"/>
      <c r="I528" s="136"/>
      <c r="J528" s="110"/>
      <c r="K528" s="110"/>
    </row>
    <row r="529" spans="3:11">
      <c r="C529" s="110"/>
      <c r="D529" s="110"/>
      <c r="E529" s="110"/>
      <c r="F529" s="110"/>
      <c r="G529" s="136"/>
      <c r="H529" s="136"/>
      <c r="I529" s="136"/>
      <c r="J529" s="110"/>
      <c r="K529" s="110"/>
    </row>
    <row r="530" spans="3:11">
      <c r="C530" s="110"/>
      <c r="D530" s="110"/>
      <c r="E530" s="110"/>
      <c r="F530" s="110"/>
      <c r="G530" s="136"/>
      <c r="H530" s="136"/>
      <c r="I530" s="136"/>
      <c r="J530" s="110"/>
      <c r="K530" s="110"/>
    </row>
    <row r="531" spans="3:11">
      <c r="C531" s="110"/>
      <c r="D531" s="110"/>
      <c r="E531" s="110"/>
      <c r="F531" s="110"/>
      <c r="G531" s="136"/>
      <c r="H531" s="136"/>
      <c r="I531" s="136"/>
      <c r="J531" s="110"/>
      <c r="K531" s="110"/>
    </row>
    <row r="532" spans="3:11">
      <c r="C532" s="110"/>
      <c r="D532" s="110"/>
      <c r="E532" s="110"/>
      <c r="F532" s="110"/>
      <c r="G532" s="136"/>
      <c r="H532" s="136"/>
      <c r="I532" s="136"/>
      <c r="J532" s="110"/>
      <c r="K532" s="110"/>
    </row>
    <row r="533" spans="3:11">
      <c r="C533" s="110"/>
      <c r="D533" s="110"/>
      <c r="E533" s="110"/>
      <c r="F533" s="110"/>
      <c r="G533" s="136"/>
      <c r="H533" s="136"/>
      <c r="I533" s="136"/>
      <c r="J533" s="110"/>
      <c r="K533" s="110"/>
    </row>
    <row r="534" spans="3:11">
      <c r="C534" s="110"/>
      <c r="D534" s="110"/>
      <c r="E534" s="110"/>
      <c r="F534" s="110"/>
      <c r="G534" s="136"/>
      <c r="H534" s="136"/>
      <c r="I534" s="136"/>
      <c r="J534" s="110"/>
      <c r="K534" s="110"/>
    </row>
    <row r="535" spans="3:11">
      <c r="C535" s="110"/>
      <c r="D535" s="110"/>
      <c r="E535" s="110"/>
      <c r="F535" s="110"/>
      <c r="G535" s="136"/>
      <c r="H535" s="136"/>
      <c r="I535" s="136"/>
      <c r="J535" s="110"/>
      <c r="K535" s="110"/>
    </row>
    <row r="536" spans="3:11">
      <c r="C536" s="110"/>
      <c r="D536" s="110"/>
      <c r="E536" s="110"/>
      <c r="F536" s="110"/>
      <c r="G536" s="136"/>
      <c r="H536" s="136"/>
      <c r="I536" s="136"/>
      <c r="J536" s="110"/>
      <c r="K536" s="110"/>
    </row>
    <row r="537" spans="3:11">
      <c r="C537" s="110"/>
      <c r="D537" s="110"/>
      <c r="E537" s="110"/>
      <c r="F537" s="110"/>
      <c r="G537" s="136"/>
      <c r="H537" s="136"/>
      <c r="I537" s="136"/>
      <c r="J537" s="110"/>
      <c r="K537" s="110"/>
    </row>
    <row r="538" spans="3:11">
      <c r="C538" s="110"/>
      <c r="D538" s="110"/>
      <c r="E538" s="110"/>
      <c r="F538" s="110"/>
      <c r="G538" s="136"/>
      <c r="H538" s="136"/>
      <c r="I538" s="136"/>
      <c r="J538" s="110"/>
      <c r="K538" s="110"/>
    </row>
    <row r="539" spans="3:11">
      <c r="C539" s="110"/>
      <c r="D539" s="110"/>
      <c r="E539" s="110"/>
      <c r="F539" s="110"/>
      <c r="G539" s="136"/>
      <c r="H539" s="136"/>
      <c r="I539" s="136"/>
      <c r="J539" s="110"/>
      <c r="K539" s="110"/>
    </row>
    <row r="540" spans="3:11">
      <c r="C540" s="110"/>
      <c r="D540" s="110"/>
      <c r="E540" s="110"/>
      <c r="F540" s="110"/>
      <c r="G540" s="136"/>
      <c r="H540" s="136"/>
      <c r="I540" s="136"/>
      <c r="J540" s="110"/>
      <c r="K540" s="110"/>
    </row>
    <row r="541" spans="3:11">
      <c r="C541" s="110"/>
      <c r="D541" s="110"/>
      <c r="E541" s="110"/>
      <c r="F541" s="110"/>
      <c r="G541" s="136"/>
      <c r="H541" s="136"/>
      <c r="I541" s="136"/>
      <c r="J541" s="110"/>
      <c r="K541" s="110"/>
    </row>
    <row r="542" spans="3:11">
      <c r="C542" s="110"/>
      <c r="D542" s="110"/>
      <c r="E542" s="110"/>
      <c r="F542" s="110"/>
      <c r="G542" s="136"/>
      <c r="H542" s="136"/>
      <c r="I542" s="136"/>
      <c r="J542" s="110"/>
      <c r="K542" s="110"/>
    </row>
    <row r="543" spans="3:11">
      <c r="C543" s="110"/>
      <c r="D543" s="110"/>
      <c r="E543" s="110"/>
      <c r="F543" s="110"/>
      <c r="G543" s="136"/>
      <c r="H543" s="136"/>
      <c r="I543" s="136"/>
      <c r="J543" s="110"/>
      <c r="K543" s="110"/>
    </row>
    <row r="544" spans="3:11">
      <c r="C544" s="110"/>
      <c r="D544" s="110"/>
      <c r="E544" s="110"/>
      <c r="F544" s="110"/>
      <c r="G544" s="136"/>
      <c r="H544" s="136"/>
      <c r="I544" s="136"/>
      <c r="J544" s="110"/>
      <c r="K544" s="110"/>
    </row>
    <row r="545" spans="3:11">
      <c r="C545" s="110"/>
      <c r="D545" s="110"/>
      <c r="E545" s="110"/>
      <c r="F545" s="110"/>
      <c r="G545" s="136"/>
      <c r="H545" s="136"/>
      <c r="I545" s="136"/>
      <c r="J545" s="110"/>
      <c r="K545" s="110"/>
    </row>
    <row r="546" spans="3:11">
      <c r="C546" s="110"/>
      <c r="D546" s="110"/>
      <c r="E546" s="110"/>
      <c r="F546" s="110"/>
      <c r="G546" s="136"/>
      <c r="H546" s="136"/>
      <c r="I546" s="136"/>
      <c r="J546" s="110"/>
      <c r="K546" s="110"/>
    </row>
    <row r="547" spans="3:11">
      <c r="C547" s="110"/>
      <c r="D547" s="110"/>
      <c r="E547" s="110"/>
      <c r="F547" s="110"/>
      <c r="G547" s="136"/>
      <c r="H547" s="136"/>
      <c r="I547" s="136"/>
      <c r="J547" s="110"/>
      <c r="K547" s="110"/>
    </row>
    <row r="548" spans="3:11">
      <c r="C548" s="110"/>
      <c r="D548" s="110"/>
      <c r="E548" s="110"/>
      <c r="F548" s="110"/>
      <c r="G548" s="136"/>
      <c r="H548" s="136"/>
      <c r="I548" s="136"/>
      <c r="J548" s="110"/>
      <c r="K548" s="110"/>
    </row>
    <row r="549" spans="3:11">
      <c r="C549" s="110"/>
      <c r="D549" s="110"/>
      <c r="E549" s="110"/>
      <c r="F549" s="110"/>
      <c r="G549" s="136"/>
      <c r="H549" s="136"/>
      <c r="I549" s="136"/>
      <c r="J549" s="110"/>
      <c r="K549" s="110"/>
    </row>
    <row r="550" spans="3:11">
      <c r="C550" s="110"/>
      <c r="D550" s="110"/>
      <c r="E550" s="110"/>
      <c r="F550" s="110"/>
      <c r="G550" s="136"/>
      <c r="H550" s="136"/>
      <c r="I550" s="136"/>
      <c r="J550" s="110"/>
      <c r="K550" s="110"/>
    </row>
    <row r="551" spans="3:11">
      <c r="C551" s="110"/>
      <c r="D551" s="110"/>
      <c r="E551" s="110"/>
      <c r="F551" s="110"/>
      <c r="G551" s="136"/>
      <c r="H551" s="136"/>
      <c r="I551" s="136"/>
      <c r="J551" s="110"/>
      <c r="K551" s="110"/>
    </row>
    <row r="552" spans="3:11">
      <c r="C552" s="110"/>
      <c r="D552" s="110"/>
      <c r="E552" s="110"/>
      <c r="F552" s="110"/>
      <c r="G552" s="136"/>
      <c r="H552" s="136"/>
      <c r="I552" s="136"/>
      <c r="J552" s="110"/>
      <c r="K552" s="110"/>
    </row>
    <row r="553" spans="3:11">
      <c r="C553" s="110"/>
      <c r="D553" s="110"/>
      <c r="E553" s="110"/>
      <c r="F553" s="110"/>
      <c r="G553" s="136"/>
      <c r="H553" s="136"/>
      <c r="I553" s="136"/>
      <c r="J553" s="110"/>
      <c r="K553" s="110"/>
    </row>
    <row r="554" spans="3:11">
      <c r="C554" s="110"/>
      <c r="D554" s="110"/>
      <c r="E554" s="110"/>
      <c r="F554" s="110"/>
      <c r="G554" s="136"/>
      <c r="H554" s="136"/>
      <c r="I554" s="136"/>
      <c r="J554" s="110"/>
      <c r="K554" s="110"/>
    </row>
    <row r="555" spans="3:11">
      <c r="C555" s="110"/>
      <c r="D555" s="110"/>
      <c r="E555" s="110"/>
      <c r="F555" s="110"/>
      <c r="G555" s="136"/>
      <c r="H555" s="136"/>
      <c r="I555" s="136"/>
      <c r="J555" s="110"/>
      <c r="K555" s="110"/>
    </row>
    <row r="556" spans="3:11">
      <c r="C556" s="110"/>
      <c r="D556" s="110"/>
      <c r="E556" s="110"/>
      <c r="F556" s="110"/>
      <c r="G556" s="136"/>
      <c r="H556" s="136"/>
      <c r="I556" s="136"/>
      <c r="J556" s="110"/>
      <c r="K556" s="110"/>
    </row>
    <row r="557" spans="3:11">
      <c r="C557" s="110"/>
      <c r="D557" s="110"/>
      <c r="E557" s="110"/>
      <c r="F557" s="110"/>
      <c r="G557" s="136"/>
      <c r="H557" s="136"/>
      <c r="I557" s="136"/>
      <c r="J557" s="110"/>
      <c r="K557" s="110"/>
    </row>
    <row r="558" spans="3:11">
      <c r="C558" s="110"/>
      <c r="D558" s="110"/>
      <c r="E558" s="110"/>
      <c r="F558" s="110"/>
      <c r="G558" s="136"/>
      <c r="H558" s="136"/>
      <c r="I558" s="136"/>
      <c r="J558" s="110"/>
      <c r="K558" s="110"/>
    </row>
    <row r="559" spans="3:11">
      <c r="C559" s="110"/>
      <c r="D559" s="110"/>
      <c r="E559" s="110"/>
      <c r="F559" s="110"/>
      <c r="G559" s="136"/>
      <c r="H559" s="136"/>
      <c r="I559" s="136"/>
      <c r="J559" s="110"/>
      <c r="K559" s="110"/>
    </row>
    <row r="560" spans="3:11">
      <c r="C560" s="110"/>
      <c r="D560" s="110"/>
      <c r="E560" s="110"/>
      <c r="F560" s="110"/>
      <c r="G560" s="136"/>
      <c r="H560" s="136"/>
      <c r="I560" s="136"/>
      <c r="J560" s="110"/>
      <c r="K560" s="110"/>
    </row>
    <row r="561" spans="3:11">
      <c r="C561" s="110"/>
      <c r="D561" s="110"/>
      <c r="E561" s="110"/>
      <c r="F561" s="110"/>
      <c r="G561" s="136"/>
      <c r="H561" s="136"/>
      <c r="I561" s="136"/>
      <c r="J561" s="110"/>
      <c r="K561" s="110"/>
    </row>
    <row r="562" spans="3:11">
      <c r="C562" s="110"/>
      <c r="D562" s="110"/>
      <c r="E562" s="110"/>
      <c r="F562" s="110"/>
      <c r="G562" s="136"/>
      <c r="H562" s="136"/>
      <c r="I562" s="136"/>
      <c r="J562" s="110"/>
      <c r="K562" s="110"/>
    </row>
    <row r="563" spans="3:11">
      <c r="C563" s="110"/>
      <c r="D563" s="110"/>
      <c r="E563" s="110"/>
      <c r="F563" s="110"/>
      <c r="G563" s="136"/>
      <c r="H563" s="136"/>
      <c r="I563" s="136"/>
      <c r="J563" s="110"/>
      <c r="K563" s="110"/>
    </row>
    <row r="564" spans="3:11">
      <c r="C564" s="110"/>
      <c r="D564" s="110"/>
      <c r="E564" s="110"/>
      <c r="F564" s="110"/>
      <c r="G564" s="136"/>
      <c r="H564" s="136"/>
      <c r="I564" s="136"/>
      <c r="J564" s="110"/>
      <c r="K564" s="110"/>
    </row>
    <row r="565" spans="3:11">
      <c r="C565" s="110"/>
      <c r="D565" s="110"/>
      <c r="E565" s="110"/>
      <c r="F565" s="110"/>
      <c r="G565" s="136"/>
      <c r="H565" s="136"/>
      <c r="I565" s="136"/>
      <c r="J565" s="110"/>
      <c r="K565" s="110"/>
    </row>
    <row r="566" spans="3:11">
      <c r="C566" s="110"/>
      <c r="D566" s="110"/>
      <c r="E566" s="110"/>
      <c r="F566" s="110"/>
      <c r="G566" s="136"/>
      <c r="H566" s="136"/>
      <c r="I566" s="136"/>
      <c r="J566" s="110"/>
      <c r="K566" s="110"/>
    </row>
    <row r="567" spans="3:11">
      <c r="C567" s="110"/>
      <c r="D567" s="110"/>
      <c r="E567" s="110"/>
      <c r="F567" s="110"/>
      <c r="G567" s="136"/>
      <c r="H567" s="136"/>
      <c r="I567" s="136"/>
      <c r="J567" s="110"/>
      <c r="K567" s="110"/>
    </row>
    <row r="568" spans="3:11">
      <c r="C568" s="110"/>
      <c r="D568" s="110"/>
      <c r="E568" s="110"/>
      <c r="F568" s="110"/>
      <c r="G568" s="136"/>
      <c r="H568" s="136"/>
      <c r="I568" s="136"/>
      <c r="J568" s="110"/>
      <c r="K568" s="110"/>
    </row>
    <row r="569" spans="3:11">
      <c r="C569" s="110"/>
      <c r="D569" s="110"/>
      <c r="E569" s="110"/>
      <c r="F569" s="110"/>
      <c r="G569" s="136"/>
      <c r="H569" s="136"/>
      <c r="I569" s="136"/>
      <c r="J569" s="110"/>
      <c r="K569" s="110"/>
    </row>
    <row r="570" spans="3:11">
      <c r="C570" s="110"/>
      <c r="D570" s="110"/>
      <c r="E570" s="110"/>
      <c r="F570" s="110"/>
      <c r="G570" s="136"/>
      <c r="H570" s="136"/>
      <c r="I570" s="136"/>
      <c r="J570" s="110"/>
      <c r="K570" s="110"/>
    </row>
    <row r="571" spans="3:11">
      <c r="C571" s="110"/>
      <c r="D571" s="110"/>
      <c r="E571" s="110"/>
      <c r="F571" s="110"/>
      <c r="G571" s="136"/>
      <c r="H571" s="136"/>
      <c r="I571" s="136"/>
      <c r="J571" s="110"/>
      <c r="K571" s="110"/>
    </row>
    <row r="572" spans="3:11">
      <c r="C572" s="110"/>
      <c r="D572" s="110"/>
      <c r="E572" s="110"/>
      <c r="F572" s="110"/>
      <c r="G572" s="136"/>
      <c r="H572" s="136"/>
      <c r="I572" s="136"/>
      <c r="J572" s="110"/>
      <c r="K572" s="110"/>
    </row>
    <row r="573" spans="3:11">
      <c r="C573" s="110"/>
      <c r="D573" s="110"/>
      <c r="E573" s="110"/>
      <c r="F573" s="110"/>
      <c r="G573" s="136"/>
      <c r="H573" s="136"/>
      <c r="I573" s="136"/>
      <c r="J573" s="110"/>
      <c r="K573" s="110"/>
    </row>
    <row r="574" spans="3:11">
      <c r="C574" s="110"/>
      <c r="D574" s="110"/>
      <c r="E574" s="110"/>
      <c r="F574" s="110"/>
      <c r="G574" s="136"/>
      <c r="H574" s="136"/>
      <c r="I574" s="136"/>
      <c r="J574" s="110"/>
      <c r="K574" s="110"/>
    </row>
    <row r="575" spans="3:11">
      <c r="C575" s="110"/>
      <c r="D575" s="110"/>
      <c r="E575" s="110"/>
      <c r="F575" s="110"/>
      <c r="G575" s="136"/>
      <c r="H575" s="136"/>
      <c r="I575" s="136"/>
      <c r="J575" s="110"/>
      <c r="K575" s="110"/>
    </row>
    <row r="576" spans="3:11">
      <c r="C576" s="110"/>
      <c r="D576" s="110"/>
      <c r="E576" s="110"/>
      <c r="F576" s="110"/>
      <c r="G576" s="136"/>
      <c r="H576" s="136"/>
      <c r="I576" s="136"/>
      <c r="J576" s="110"/>
      <c r="K576" s="110"/>
    </row>
    <row r="577" spans="3:11">
      <c r="C577" s="110"/>
      <c r="D577" s="110"/>
      <c r="E577" s="110"/>
      <c r="F577" s="110"/>
      <c r="G577" s="136"/>
      <c r="H577" s="136"/>
      <c r="I577" s="136"/>
      <c r="J577" s="110"/>
      <c r="K577" s="110"/>
    </row>
    <row r="578" spans="3:11">
      <c r="C578" s="110"/>
      <c r="D578" s="110"/>
      <c r="E578" s="110"/>
      <c r="F578" s="110"/>
      <c r="G578" s="136"/>
      <c r="H578" s="136"/>
      <c r="I578" s="136"/>
      <c r="J578" s="110"/>
      <c r="K578" s="110"/>
    </row>
    <row r="579" spans="3:11">
      <c r="C579" s="110"/>
      <c r="D579" s="110"/>
      <c r="E579" s="110"/>
      <c r="F579" s="110"/>
      <c r="G579" s="136"/>
      <c r="H579" s="136"/>
      <c r="I579" s="136"/>
      <c r="J579" s="110"/>
      <c r="K579" s="110"/>
    </row>
    <row r="580" spans="3:11">
      <c r="C580" s="110"/>
      <c r="D580" s="110"/>
      <c r="E580" s="110"/>
      <c r="F580" s="110"/>
      <c r="G580" s="136"/>
      <c r="H580" s="136"/>
      <c r="I580" s="136"/>
      <c r="J580" s="110"/>
      <c r="K580" s="110"/>
    </row>
    <row r="581" spans="3:11">
      <c r="C581" s="110"/>
      <c r="D581" s="110"/>
      <c r="E581" s="110"/>
      <c r="F581" s="110"/>
      <c r="G581" s="136"/>
      <c r="H581" s="136"/>
      <c r="I581" s="136"/>
      <c r="J581" s="110"/>
      <c r="K581" s="110"/>
    </row>
    <row r="582" spans="3:11">
      <c r="C582" s="110"/>
      <c r="D582" s="110"/>
      <c r="E582" s="110"/>
      <c r="F582" s="110"/>
      <c r="G582" s="136"/>
      <c r="H582" s="136"/>
      <c r="I582" s="136"/>
      <c r="J582" s="110"/>
      <c r="K582" s="110"/>
    </row>
    <row r="583" spans="3:11">
      <c r="C583" s="110"/>
      <c r="D583" s="110"/>
      <c r="E583" s="110"/>
      <c r="F583" s="110"/>
      <c r="G583" s="136"/>
      <c r="H583" s="136"/>
      <c r="I583" s="136"/>
      <c r="J583" s="110"/>
      <c r="K583" s="110"/>
    </row>
    <row r="584" spans="3:11">
      <c r="C584" s="110"/>
      <c r="D584" s="110"/>
      <c r="E584" s="110"/>
      <c r="F584" s="110"/>
      <c r="G584" s="136"/>
      <c r="H584" s="136"/>
      <c r="I584" s="136"/>
      <c r="J584" s="110"/>
      <c r="K584" s="110"/>
    </row>
    <row r="585" spans="3:11">
      <c r="C585" s="110"/>
      <c r="D585" s="110"/>
      <c r="E585" s="110"/>
      <c r="F585" s="110"/>
      <c r="G585" s="136"/>
      <c r="H585" s="136"/>
      <c r="I585" s="136"/>
      <c r="J585" s="110"/>
      <c r="K585" s="110"/>
    </row>
    <row r="586" spans="3:11">
      <c r="C586" s="110"/>
      <c r="D586" s="110"/>
      <c r="E586" s="110"/>
      <c r="F586" s="110"/>
      <c r="G586" s="136"/>
      <c r="H586" s="136"/>
      <c r="I586" s="136"/>
      <c r="J586" s="110"/>
      <c r="K586" s="110"/>
    </row>
    <row r="587" spans="3:11">
      <c r="C587" s="110"/>
      <c r="D587" s="110"/>
      <c r="E587" s="110"/>
      <c r="F587" s="110"/>
      <c r="G587" s="136"/>
      <c r="H587" s="136"/>
      <c r="I587" s="136"/>
      <c r="J587" s="110"/>
      <c r="K587" s="110"/>
    </row>
    <row r="588" spans="3:11">
      <c r="C588" s="110"/>
      <c r="D588" s="110"/>
      <c r="E588" s="110"/>
      <c r="F588" s="110"/>
      <c r="G588" s="136"/>
      <c r="H588" s="136"/>
      <c r="I588" s="136"/>
      <c r="J588" s="110"/>
      <c r="K588" s="110"/>
    </row>
    <row r="589" spans="3:11">
      <c r="C589" s="110"/>
      <c r="D589" s="110"/>
      <c r="E589" s="110"/>
      <c r="F589" s="110"/>
      <c r="G589" s="136"/>
      <c r="H589" s="136"/>
      <c r="I589" s="136"/>
      <c r="J589" s="110"/>
      <c r="K589" s="110"/>
    </row>
    <row r="590" spans="3:11">
      <c r="C590" s="110"/>
      <c r="D590" s="110"/>
      <c r="E590" s="110"/>
      <c r="F590" s="110"/>
      <c r="G590" s="136"/>
      <c r="H590" s="136"/>
      <c r="I590" s="136"/>
      <c r="J590" s="110"/>
      <c r="K590" s="110"/>
    </row>
    <row r="591" spans="3:11">
      <c r="C591" s="110"/>
      <c r="D591" s="110"/>
      <c r="E591" s="110"/>
      <c r="F591" s="110"/>
      <c r="G591" s="136"/>
      <c r="H591" s="136"/>
      <c r="I591" s="136"/>
      <c r="J591" s="110"/>
      <c r="K591" s="110"/>
    </row>
    <row r="592" spans="3:11">
      <c r="C592" s="110"/>
      <c r="D592" s="110"/>
      <c r="E592" s="110"/>
      <c r="F592" s="110"/>
      <c r="G592" s="136"/>
      <c r="H592" s="136"/>
      <c r="I592" s="136"/>
      <c r="J592" s="110"/>
      <c r="K592" s="110"/>
    </row>
    <row r="593" spans="3:11">
      <c r="C593" s="110"/>
      <c r="D593" s="110"/>
      <c r="E593" s="110"/>
      <c r="F593" s="110"/>
      <c r="G593" s="136"/>
      <c r="H593" s="136"/>
      <c r="I593" s="136"/>
      <c r="J593" s="110"/>
      <c r="K593" s="110"/>
    </row>
    <row r="594" spans="3:11">
      <c r="C594" s="110"/>
      <c r="D594" s="110"/>
      <c r="E594" s="110"/>
      <c r="F594" s="110"/>
      <c r="G594" s="136"/>
      <c r="H594" s="136"/>
      <c r="I594" s="136"/>
      <c r="J594" s="110"/>
      <c r="K594" s="110"/>
    </row>
    <row r="595" spans="3:11">
      <c r="C595" s="110"/>
      <c r="D595" s="110"/>
      <c r="E595" s="110"/>
      <c r="F595" s="110"/>
      <c r="G595" s="136"/>
      <c r="H595" s="136"/>
      <c r="I595" s="136"/>
      <c r="J595" s="110"/>
      <c r="K595" s="110"/>
    </row>
    <row r="596" spans="3:11">
      <c r="C596" s="110"/>
      <c r="D596" s="110"/>
      <c r="E596" s="110"/>
      <c r="F596" s="110"/>
      <c r="G596" s="136"/>
      <c r="H596" s="136"/>
      <c r="I596" s="136"/>
      <c r="J596" s="110"/>
      <c r="K596" s="110"/>
    </row>
    <row r="597" spans="3:11">
      <c r="C597" s="110"/>
      <c r="D597" s="110"/>
      <c r="E597" s="110"/>
      <c r="F597" s="110"/>
      <c r="G597" s="136"/>
      <c r="H597" s="136"/>
      <c r="I597" s="136"/>
      <c r="J597" s="110"/>
      <c r="K597" s="110"/>
    </row>
    <row r="598" spans="3:11">
      <c r="C598" s="110"/>
      <c r="D598" s="110"/>
      <c r="E598" s="110"/>
      <c r="F598" s="110"/>
      <c r="G598" s="136"/>
      <c r="H598" s="136"/>
      <c r="I598" s="136"/>
      <c r="J598" s="110"/>
      <c r="K598" s="110"/>
    </row>
    <row r="599" spans="3:11">
      <c r="C599" s="110"/>
      <c r="D599" s="110"/>
      <c r="E599" s="110"/>
      <c r="F599" s="110"/>
      <c r="G599" s="136"/>
      <c r="H599" s="136"/>
      <c r="I599" s="136"/>
      <c r="J599" s="110"/>
      <c r="K599" s="110"/>
    </row>
    <row r="600" spans="3:11">
      <c r="C600" s="110"/>
      <c r="D600" s="110"/>
      <c r="E600" s="110"/>
      <c r="F600" s="110"/>
      <c r="G600" s="136"/>
      <c r="H600" s="136"/>
      <c r="I600" s="136"/>
      <c r="J600" s="110"/>
      <c r="K600" s="110"/>
    </row>
    <row r="601" spans="3:11">
      <c r="C601" s="110"/>
      <c r="D601" s="110"/>
      <c r="E601" s="110"/>
      <c r="F601" s="110"/>
      <c r="G601" s="136"/>
      <c r="H601" s="136"/>
      <c r="I601" s="136"/>
      <c r="J601" s="110"/>
      <c r="K601" s="110"/>
    </row>
    <row r="602" spans="3:11">
      <c r="C602" s="110"/>
      <c r="D602" s="110"/>
      <c r="E602" s="110"/>
      <c r="F602" s="110"/>
      <c r="G602" s="136"/>
      <c r="H602" s="136"/>
      <c r="I602" s="136"/>
      <c r="J602" s="110"/>
      <c r="K602" s="110"/>
    </row>
    <row r="603" spans="3:11">
      <c r="C603" s="110"/>
      <c r="D603" s="110"/>
      <c r="E603" s="110"/>
      <c r="F603" s="110"/>
      <c r="G603" s="136"/>
      <c r="H603" s="136"/>
      <c r="I603" s="136"/>
      <c r="J603" s="110"/>
      <c r="K603" s="110"/>
    </row>
    <row r="604" spans="3:11">
      <c r="C604" s="110"/>
      <c r="D604" s="110"/>
      <c r="E604" s="110"/>
      <c r="F604" s="110"/>
      <c r="G604" s="136"/>
      <c r="H604" s="136"/>
      <c r="I604" s="136"/>
      <c r="J604" s="110"/>
      <c r="K604" s="110"/>
    </row>
    <row r="605" spans="3:11">
      <c r="C605" s="110"/>
      <c r="D605" s="110"/>
      <c r="E605" s="110"/>
      <c r="F605" s="110"/>
      <c r="G605" s="136"/>
      <c r="H605" s="136"/>
      <c r="I605" s="136"/>
      <c r="J605" s="110"/>
      <c r="K605" s="110"/>
    </row>
    <row r="606" spans="3:11">
      <c r="C606" s="110"/>
      <c r="D606" s="110"/>
      <c r="E606" s="110"/>
      <c r="F606" s="110"/>
      <c r="G606" s="136"/>
      <c r="H606" s="136"/>
      <c r="I606" s="136"/>
      <c r="J606" s="110"/>
      <c r="K606" s="110"/>
    </row>
    <row r="607" spans="3:11">
      <c r="C607" s="110"/>
      <c r="D607" s="110"/>
      <c r="E607" s="110"/>
      <c r="F607" s="110"/>
      <c r="G607" s="136"/>
      <c r="H607" s="136"/>
      <c r="I607" s="136"/>
      <c r="J607" s="110"/>
      <c r="K607" s="110"/>
    </row>
    <row r="608" spans="3:11">
      <c r="C608" s="110"/>
      <c r="D608" s="110"/>
      <c r="E608" s="110"/>
      <c r="F608" s="110"/>
      <c r="G608" s="136"/>
      <c r="H608" s="136"/>
      <c r="I608" s="136"/>
      <c r="J608" s="110"/>
      <c r="K608" s="110"/>
    </row>
    <row r="609" spans="3:11">
      <c r="C609" s="110"/>
      <c r="D609" s="110"/>
      <c r="E609" s="110"/>
      <c r="F609" s="110"/>
      <c r="G609" s="136"/>
      <c r="H609" s="136"/>
      <c r="I609" s="136"/>
      <c r="J609" s="110"/>
      <c r="K609" s="110"/>
    </row>
    <row r="610" spans="3:11">
      <c r="C610" s="110"/>
      <c r="D610" s="110"/>
      <c r="E610" s="110"/>
      <c r="F610" s="110"/>
      <c r="G610" s="136"/>
      <c r="H610" s="136"/>
      <c r="I610" s="136"/>
      <c r="J610" s="110"/>
      <c r="K610" s="110"/>
    </row>
    <row r="611" spans="3:11">
      <c r="C611" s="110"/>
      <c r="D611" s="110"/>
      <c r="E611" s="110"/>
      <c r="F611" s="110"/>
      <c r="G611" s="136"/>
      <c r="H611" s="136"/>
      <c r="I611" s="136"/>
      <c r="J611" s="110"/>
      <c r="K611" s="110"/>
    </row>
    <row r="612" spans="3:11">
      <c r="C612" s="110"/>
      <c r="D612" s="110"/>
      <c r="E612" s="110"/>
      <c r="F612" s="110"/>
      <c r="G612" s="136"/>
      <c r="H612" s="136"/>
      <c r="I612" s="136"/>
      <c r="J612" s="110"/>
      <c r="K612" s="110"/>
    </row>
    <row r="613" spans="3:11">
      <c r="C613" s="110"/>
      <c r="D613" s="110"/>
      <c r="E613" s="110"/>
      <c r="F613" s="110"/>
      <c r="G613" s="136"/>
      <c r="H613" s="136"/>
      <c r="I613" s="136"/>
      <c r="J613" s="110"/>
      <c r="K613" s="110"/>
    </row>
    <row r="614" spans="3:11">
      <c r="C614" s="110"/>
      <c r="D614" s="110"/>
      <c r="E614" s="110"/>
      <c r="F614" s="110"/>
      <c r="G614" s="136"/>
      <c r="H614" s="136"/>
      <c r="I614" s="136"/>
      <c r="J614" s="110"/>
      <c r="K614" s="110"/>
    </row>
    <row r="615" spans="3:11">
      <c r="C615" s="110"/>
      <c r="D615" s="110"/>
      <c r="E615" s="110"/>
      <c r="F615" s="110"/>
      <c r="G615" s="136"/>
      <c r="H615" s="136"/>
      <c r="I615" s="136"/>
      <c r="J615" s="110"/>
      <c r="K615" s="110"/>
    </row>
    <row r="616" spans="3:11">
      <c r="C616" s="110"/>
      <c r="D616" s="110"/>
      <c r="E616" s="110"/>
      <c r="F616" s="110"/>
      <c r="G616" s="136"/>
      <c r="H616" s="136"/>
      <c r="I616" s="136"/>
      <c r="J616" s="110"/>
      <c r="K616" s="110"/>
    </row>
    <row r="617" spans="3:11">
      <c r="C617" s="110"/>
      <c r="D617" s="110"/>
      <c r="E617" s="110"/>
      <c r="F617" s="110"/>
      <c r="G617" s="136"/>
      <c r="H617" s="136"/>
      <c r="I617" s="136"/>
      <c r="J617" s="110"/>
      <c r="K617" s="110"/>
    </row>
    <row r="618" spans="3:11">
      <c r="C618" s="110"/>
      <c r="D618" s="110"/>
      <c r="E618" s="110"/>
      <c r="F618" s="110"/>
      <c r="G618" s="136"/>
      <c r="H618" s="136"/>
      <c r="I618" s="136"/>
      <c r="J618" s="110"/>
      <c r="K618" s="110"/>
    </row>
    <row r="619" spans="3:11">
      <c r="C619" s="110"/>
      <c r="D619" s="110"/>
      <c r="E619" s="110"/>
      <c r="F619" s="110"/>
      <c r="G619" s="136"/>
      <c r="H619" s="136"/>
      <c r="I619" s="136"/>
      <c r="J619" s="110"/>
      <c r="K619" s="110"/>
    </row>
    <row r="620" spans="3:11">
      <c r="C620" s="110"/>
      <c r="D620" s="110"/>
      <c r="E620" s="110"/>
      <c r="F620" s="110"/>
      <c r="G620" s="136"/>
      <c r="H620" s="136"/>
      <c r="I620" s="136"/>
      <c r="J620" s="110"/>
      <c r="K620" s="110"/>
    </row>
    <row r="621" spans="3:11">
      <c r="C621" s="110"/>
      <c r="D621" s="110"/>
      <c r="E621" s="110"/>
      <c r="F621" s="110"/>
      <c r="G621" s="136"/>
      <c r="H621" s="136"/>
      <c r="I621" s="136"/>
      <c r="J621" s="110"/>
      <c r="K621" s="110"/>
    </row>
    <row r="622" spans="3:11">
      <c r="C622" s="110"/>
      <c r="D622" s="110"/>
      <c r="E622" s="110"/>
      <c r="F622" s="110"/>
      <c r="G622" s="136"/>
      <c r="H622" s="136"/>
      <c r="I622" s="136"/>
      <c r="J622" s="110"/>
      <c r="K622" s="110"/>
    </row>
    <row r="623" spans="3:11">
      <c r="C623" s="110"/>
      <c r="D623" s="110"/>
      <c r="E623" s="110"/>
      <c r="F623" s="110"/>
      <c r="G623" s="136"/>
      <c r="H623" s="136"/>
      <c r="I623" s="136"/>
      <c r="J623" s="110"/>
      <c r="K623" s="110"/>
    </row>
    <row r="624" spans="3:11">
      <c r="C624" s="110"/>
      <c r="D624" s="110"/>
      <c r="E624" s="110"/>
      <c r="F624" s="110"/>
      <c r="G624" s="136"/>
      <c r="H624" s="136"/>
      <c r="I624" s="136"/>
      <c r="J624" s="110"/>
      <c r="K624" s="110"/>
    </row>
    <row r="625" spans="3:11">
      <c r="C625" s="110"/>
      <c r="D625" s="110"/>
      <c r="E625" s="110"/>
      <c r="F625" s="110"/>
      <c r="G625" s="136"/>
      <c r="H625" s="136"/>
      <c r="I625" s="136"/>
      <c r="J625" s="110"/>
      <c r="K625" s="110"/>
    </row>
    <row r="626" spans="3:11">
      <c r="C626" s="110"/>
      <c r="D626" s="110"/>
      <c r="E626" s="110"/>
      <c r="F626" s="110"/>
      <c r="G626" s="136"/>
      <c r="H626" s="136"/>
      <c r="I626" s="136"/>
      <c r="J626" s="110"/>
      <c r="K626" s="110"/>
    </row>
    <row r="627" spans="3:11">
      <c r="C627" s="110"/>
      <c r="D627" s="110"/>
      <c r="E627" s="110"/>
      <c r="F627" s="110"/>
      <c r="G627" s="136"/>
      <c r="H627" s="136"/>
      <c r="I627" s="136"/>
      <c r="J627" s="110"/>
      <c r="K627" s="110"/>
    </row>
    <row r="628" spans="3:11">
      <c r="C628" s="110"/>
      <c r="D628" s="110"/>
      <c r="E628" s="110"/>
      <c r="F628" s="110"/>
      <c r="G628" s="136"/>
      <c r="H628" s="136"/>
      <c r="I628" s="136"/>
      <c r="J628" s="110"/>
      <c r="K628" s="110"/>
    </row>
    <row r="629" spans="3:11">
      <c r="C629" s="110"/>
      <c r="D629" s="110"/>
      <c r="E629" s="110"/>
      <c r="F629" s="110"/>
      <c r="G629" s="136"/>
      <c r="H629" s="136"/>
      <c r="I629" s="136"/>
      <c r="J629" s="110"/>
      <c r="K629" s="110"/>
    </row>
    <row r="630" spans="3:11">
      <c r="C630" s="110"/>
      <c r="D630" s="110"/>
      <c r="E630" s="110"/>
      <c r="F630" s="110"/>
      <c r="G630" s="136"/>
      <c r="H630" s="136"/>
      <c r="I630" s="136"/>
      <c r="J630" s="110"/>
      <c r="K630" s="110"/>
    </row>
    <row r="631" spans="3:11">
      <c r="C631" s="110"/>
      <c r="D631" s="110"/>
      <c r="E631" s="110"/>
      <c r="F631" s="110"/>
      <c r="G631" s="136"/>
      <c r="H631" s="136"/>
      <c r="I631" s="136"/>
      <c r="J631" s="110"/>
      <c r="K631" s="110"/>
    </row>
    <row r="632" spans="3:11">
      <c r="C632" s="110"/>
      <c r="D632" s="110"/>
      <c r="E632" s="110"/>
      <c r="F632" s="110"/>
      <c r="G632" s="136"/>
      <c r="H632" s="136"/>
      <c r="I632" s="136"/>
    </row>
    <row r="633" spans="3:11">
      <c r="C633" s="110"/>
      <c r="D633" s="110"/>
      <c r="E633" s="110"/>
      <c r="F633" s="110"/>
      <c r="G633" s="136"/>
      <c r="H633" s="136"/>
      <c r="I633" s="136"/>
    </row>
    <row r="634" spans="3:11">
      <c r="C634" s="110"/>
      <c r="D634" s="110"/>
      <c r="E634" s="110"/>
      <c r="F634" s="110"/>
      <c r="G634" s="136"/>
      <c r="H634" s="136"/>
      <c r="I634" s="136"/>
    </row>
    <row r="635" spans="3:11">
      <c r="C635" s="110"/>
      <c r="D635" s="110"/>
      <c r="E635" s="110"/>
      <c r="F635" s="110"/>
      <c r="G635" s="136"/>
      <c r="H635" s="136"/>
      <c r="I635" s="136"/>
    </row>
    <row r="636" spans="3:11">
      <c r="C636" s="110"/>
      <c r="D636" s="110"/>
      <c r="E636" s="110"/>
      <c r="F636" s="110"/>
      <c r="G636" s="136"/>
      <c r="H636" s="136"/>
      <c r="I636" s="136"/>
    </row>
    <row r="637" spans="3:11">
      <c r="C637" s="110"/>
      <c r="D637" s="110"/>
      <c r="E637" s="110"/>
      <c r="F637" s="110"/>
      <c r="G637" s="136"/>
      <c r="H637" s="136"/>
      <c r="I637" s="136"/>
    </row>
    <row r="638" spans="3:11">
      <c r="C638" s="110"/>
      <c r="D638" s="110"/>
      <c r="E638" s="110"/>
      <c r="F638" s="110"/>
      <c r="G638" s="136"/>
      <c r="H638" s="136"/>
      <c r="I638" s="136"/>
    </row>
    <row r="639" spans="3:11">
      <c r="C639" s="110"/>
      <c r="D639" s="110"/>
      <c r="E639" s="110"/>
      <c r="F639" s="110"/>
      <c r="G639" s="136"/>
      <c r="H639" s="136"/>
      <c r="I639" s="136"/>
    </row>
    <row r="640" spans="3:11">
      <c r="C640" s="110"/>
      <c r="D640" s="110"/>
      <c r="E640" s="110"/>
      <c r="F640" s="110"/>
      <c r="G640" s="136"/>
      <c r="H640" s="136"/>
      <c r="I640" s="136"/>
    </row>
    <row r="641" spans="3:9">
      <c r="C641" s="110"/>
      <c r="D641" s="110"/>
      <c r="E641" s="110"/>
      <c r="F641" s="110"/>
      <c r="G641" s="136"/>
      <c r="H641" s="136"/>
      <c r="I641" s="136"/>
    </row>
    <row r="642" spans="3:9">
      <c r="C642" s="110"/>
      <c r="D642" s="110"/>
      <c r="E642" s="110"/>
      <c r="F642" s="110"/>
      <c r="G642" s="136"/>
      <c r="H642" s="136"/>
      <c r="I642" s="136"/>
    </row>
    <row r="643" spans="3:9">
      <c r="C643" s="110"/>
      <c r="D643" s="110"/>
      <c r="E643" s="110"/>
      <c r="F643" s="110"/>
      <c r="G643" s="136"/>
      <c r="H643" s="136"/>
      <c r="I643" s="136"/>
    </row>
    <row r="644" spans="3:9">
      <c r="C644" s="110"/>
      <c r="D644" s="110"/>
      <c r="E644" s="110"/>
      <c r="F644" s="110"/>
      <c r="G644" s="136"/>
      <c r="H644" s="136"/>
      <c r="I644" s="136"/>
    </row>
    <row r="645" spans="3:9">
      <c r="C645" s="110"/>
      <c r="D645" s="110"/>
      <c r="E645" s="110"/>
      <c r="F645" s="110"/>
      <c r="G645" s="136"/>
      <c r="H645" s="136"/>
      <c r="I645" s="136"/>
    </row>
    <row r="646" spans="3:9">
      <c r="C646" s="110"/>
      <c r="D646" s="110"/>
      <c r="E646" s="110"/>
      <c r="F646" s="110"/>
      <c r="G646" s="136"/>
      <c r="H646" s="136"/>
      <c r="I646" s="136"/>
    </row>
    <row r="647" spans="3:9">
      <c r="C647" s="110"/>
      <c r="D647" s="110"/>
      <c r="E647" s="110"/>
      <c r="F647" s="110"/>
      <c r="G647" s="136"/>
      <c r="H647" s="136"/>
      <c r="I647" s="136"/>
    </row>
    <row r="648" spans="3:9">
      <c r="C648" s="110"/>
      <c r="D648" s="110"/>
      <c r="E648" s="110"/>
      <c r="F648" s="110"/>
      <c r="G648" s="136"/>
      <c r="H648" s="136"/>
      <c r="I648" s="136"/>
    </row>
    <row r="649" spans="3:9">
      <c r="C649" s="110"/>
      <c r="D649" s="110"/>
      <c r="E649" s="110"/>
      <c r="F649" s="110"/>
      <c r="G649" s="136"/>
      <c r="H649" s="136"/>
      <c r="I649" s="136"/>
    </row>
    <row r="650" spans="3:9">
      <c r="C650" s="110"/>
      <c r="D650" s="110"/>
      <c r="E650" s="110"/>
      <c r="F650" s="110"/>
      <c r="G650" s="136"/>
      <c r="H650" s="136"/>
      <c r="I650" s="136"/>
    </row>
    <row r="651" spans="3:9">
      <c r="C651" s="110"/>
      <c r="D651" s="110"/>
      <c r="E651" s="110"/>
      <c r="F651" s="110"/>
      <c r="G651" s="136"/>
      <c r="H651" s="136"/>
      <c r="I651" s="136"/>
    </row>
    <row r="652" spans="3:9">
      <c r="C652" s="110"/>
      <c r="D652" s="110"/>
      <c r="E652" s="110"/>
      <c r="F652" s="110"/>
      <c r="G652" s="136"/>
      <c r="H652" s="136"/>
      <c r="I652" s="136"/>
    </row>
    <row r="653" spans="3:9">
      <c r="C653" s="110"/>
      <c r="D653" s="110"/>
      <c r="E653" s="110"/>
      <c r="F653" s="110"/>
      <c r="G653" s="136"/>
      <c r="H653" s="136"/>
      <c r="I653" s="136"/>
    </row>
    <row r="654" spans="3:9">
      <c r="C654" s="110"/>
      <c r="D654" s="110"/>
      <c r="E654" s="110"/>
      <c r="F654" s="110"/>
      <c r="G654" s="136"/>
      <c r="H654" s="136"/>
      <c r="I654" s="136"/>
    </row>
    <row r="655" spans="3:9">
      <c r="C655" s="110"/>
      <c r="D655" s="110"/>
      <c r="E655" s="110"/>
      <c r="F655" s="110"/>
      <c r="G655" s="136"/>
      <c r="H655" s="136"/>
      <c r="I655" s="136"/>
    </row>
    <row r="656" spans="3:9">
      <c r="C656" s="110"/>
      <c r="D656" s="110"/>
      <c r="E656" s="110"/>
      <c r="F656" s="110"/>
      <c r="G656" s="136"/>
      <c r="H656" s="136"/>
      <c r="I656" s="136"/>
    </row>
    <row r="657" spans="3:9">
      <c r="C657" s="110"/>
      <c r="D657" s="110"/>
      <c r="E657" s="110"/>
      <c r="F657" s="110"/>
      <c r="G657" s="136"/>
      <c r="H657" s="136"/>
      <c r="I657" s="136"/>
    </row>
    <row r="658" spans="3:9">
      <c r="C658" s="110"/>
      <c r="D658" s="110"/>
      <c r="E658" s="110"/>
      <c r="F658" s="110"/>
      <c r="G658" s="136"/>
      <c r="H658" s="136"/>
      <c r="I658" s="136"/>
    </row>
    <row r="659" spans="3:9">
      <c r="C659" s="110"/>
      <c r="D659" s="110"/>
      <c r="E659" s="110"/>
      <c r="F659" s="110"/>
      <c r="G659" s="136"/>
      <c r="H659" s="136"/>
      <c r="I659" s="136"/>
    </row>
    <row r="660" spans="3:9">
      <c r="C660" s="110"/>
      <c r="D660" s="110"/>
      <c r="E660" s="110"/>
      <c r="F660" s="110"/>
      <c r="G660" s="136"/>
      <c r="H660" s="136"/>
      <c r="I660" s="136"/>
    </row>
    <row r="661" spans="3:9">
      <c r="C661" s="110"/>
      <c r="D661" s="110"/>
      <c r="E661" s="110"/>
      <c r="F661" s="110"/>
      <c r="G661" s="136"/>
      <c r="H661" s="136"/>
      <c r="I661" s="136"/>
    </row>
    <row r="662" spans="3:9">
      <c r="C662" s="110"/>
      <c r="D662" s="110"/>
      <c r="E662" s="110"/>
      <c r="F662" s="110"/>
      <c r="G662" s="136"/>
      <c r="H662" s="136"/>
      <c r="I662" s="136"/>
    </row>
    <row r="663" spans="3:9">
      <c r="C663" s="110"/>
      <c r="D663" s="110"/>
      <c r="E663" s="110"/>
      <c r="F663" s="110"/>
      <c r="G663" s="136"/>
      <c r="H663" s="136"/>
      <c r="I663" s="136"/>
    </row>
    <row r="664" spans="3:9">
      <c r="C664" s="110"/>
      <c r="D664" s="110"/>
      <c r="E664" s="110"/>
      <c r="F664" s="110"/>
      <c r="G664" s="136"/>
      <c r="H664" s="136"/>
      <c r="I664" s="136"/>
    </row>
    <row r="665" spans="3:9">
      <c r="C665" s="110"/>
      <c r="D665" s="110"/>
      <c r="E665" s="110"/>
      <c r="F665" s="110"/>
      <c r="G665" s="136"/>
      <c r="H665" s="136"/>
      <c r="I665" s="136"/>
    </row>
    <row r="666" spans="3:9">
      <c r="C666" s="110"/>
      <c r="D666" s="110"/>
      <c r="E666" s="110"/>
      <c r="F666" s="110"/>
      <c r="G666" s="136"/>
      <c r="H666" s="136"/>
      <c r="I666" s="136"/>
    </row>
    <row r="667" spans="3:9">
      <c r="C667" s="110"/>
      <c r="D667" s="110"/>
      <c r="E667" s="110"/>
      <c r="F667" s="110"/>
      <c r="G667" s="136"/>
      <c r="H667" s="136"/>
      <c r="I667" s="136"/>
    </row>
  </sheetData>
  <printOptions horizontalCentered="1"/>
  <pageMargins left="0.39370078740157483" right="0.39370078740157483" top="0.78740157480314965" bottom="0.59055118110236227" header="0.39370078740157483" footer="0.19685039370078741"/>
  <pageSetup paperSize="8" scale="92" fitToHeight="0" orientation="portrait" r:id="rId1"/>
  <headerFooter alignWithMargins="0">
    <oddHeader>&amp;C&amp;A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74"/>
  <sheetViews>
    <sheetView showGridLines="0" topLeftCell="A34" zoomScale="70" zoomScaleNormal="70" workbookViewId="0">
      <selection activeCell="B2" sqref="B2:I3"/>
    </sheetView>
  </sheetViews>
  <sheetFormatPr defaultColWidth="10.42578125" defaultRowHeight="18.75"/>
  <cols>
    <col min="1" max="1" width="10.42578125" style="2"/>
    <col min="2" max="2" width="4" style="3" customWidth="1"/>
    <col min="3" max="3" width="4.5703125" style="3" customWidth="1"/>
    <col min="4" max="4" width="2.5703125" style="3" customWidth="1"/>
    <col min="5" max="6" width="4" style="3" customWidth="1"/>
    <col min="7" max="7" width="93" style="2" customWidth="1"/>
    <col min="8" max="8" width="22" style="2" customWidth="1"/>
    <col min="9" max="9" width="20.5703125" style="2" customWidth="1"/>
    <col min="10" max="10" width="18.140625" style="2" customWidth="1"/>
    <col min="11" max="11" width="20.5703125" style="2" bestFit="1" customWidth="1"/>
    <col min="12" max="12" width="10.42578125" style="2" customWidth="1"/>
    <col min="13" max="13" width="15.5703125" style="2" customWidth="1"/>
    <col min="14" max="257" width="10.42578125" style="2"/>
    <col min="258" max="258" width="4" style="2" customWidth="1"/>
    <col min="259" max="259" width="4.5703125" style="2" customWidth="1"/>
    <col min="260" max="260" width="1.85546875" style="2" customWidth="1"/>
    <col min="261" max="261" width="4" style="2" customWidth="1"/>
    <col min="262" max="262" width="53" style="2" customWidth="1"/>
    <col min="263" max="263" width="0" style="2" hidden="1" customWidth="1"/>
    <col min="264" max="265" width="21.42578125" style="2" customWidth="1"/>
    <col min="266" max="266" width="18.5703125" style="2" customWidth="1"/>
    <col min="267" max="267" width="13.140625" style="2" customWidth="1"/>
    <col min="268" max="268" width="10.42578125" style="2" customWidth="1"/>
    <col min="269" max="269" width="15.5703125" style="2" customWidth="1"/>
    <col min="270" max="513" width="10.42578125" style="2"/>
    <col min="514" max="514" width="4" style="2" customWidth="1"/>
    <col min="515" max="515" width="4.5703125" style="2" customWidth="1"/>
    <col min="516" max="516" width="1.85546875" style="2" customWidth="1"/>
    <col min="517" max="517" width="4" style="2" customWidth="1"/>
    <col min="518" max="518" width="53" style="2" customWidth="1"/>
    <col min="519" max="519" width="0" style="2" hidden="1" customWidth="1"/>
    <col min="520" max="521" width="21.42578125" style="2" customWidth="1"/>
    <col min="522" max="522" width="18.5703125" style="2" customWidth="1"/>
    <col min="523" max="523" width="13.140625" style="2" customWidth="1"/>
    <col min="524" max="524" width="10.42578125" style="2" customWidth="1"/>
    <col min="525" max="525" width="15.5703125" style="2" customWidth="1"/>
    <col min="526" max="769" width="10.42578125" style="2"/>
    <col min="770" max="770" width="4" style="2" customWidth="1"/>
    <col min="771" max="771" width="4.5703125" style="2" customWidth="1"/>
    <col min="772" max="772" width="1.85546875" style="2" customWidth="1"/>
    <col min="773" max="773" width="4" style="2" customWidth="1"/>
    <col min="774" max="774" width="53" style="2" customWidth="1"/>
    <col min="775" max="775" width="0" style="2" hidden="1" customWidth="1"/>
    <col min="776" max="777" width="21.42578125" style="2" customWidth="1"/>
    <col min="778" max="778" width="18.5703125" style="2" customWidth="1"/>
    <col min="779" max="779" width="13.140625" style="2" customWidth="1"/>
    <col min="780" max="780" width="10.42578125" style="2" customWidth="1"/>
    <col min="781" max="781" width="15.5703125" style="2" customWidth="1"/>
    <col min="782" max="1025" width="10.42578125" style="2"/>
    <col min="1026" max="1026" width="4" style="2" customWidth="1"/>
    <col min="1027" max="1027" width="4.5703125" style="2" customWidth="1"/>
    <col min="1028" max="1028" width="1.85546875" style="2" customWidth="1"/>
    <col min="1029" max="1029" width="4" style="2" customWidth="1"/>
    <col min="1030" max="1030" width="53" style="2" customWidth="1"/>
    <col min="1031" max="1031" width="0" style="2" hidden="1" customWidth="1"/>
    <col min="1032" max="1033" width="21.42578125" style="2" customWidth="1"/>
    <col min="1034" max="1034" width="18.5703125" style="2" customWidth="1"/>
    <col min="1035" max="1035" width="13.140625" style="2" customWidth="1"/>
    <col min="1036" max="1036" width="10.42578125" style="2" customWidth="1"/>
    <col min="1037" max="1037" width="15.5703125" style="2" customWidth="1"/>
    <col min="1038" max="1281" width="10.42578125" style="2"/>
    <col min="1282" max="1282" width="4" style="2" customWidth="1"/>
    <col min="1283" max="1283" width="4.5703125" style="2" customWidth="1"/>
    <col min="1284" max="1284" width="1.85546875" style="2" customWidth="1"/>
    <col min="1285" max="1285" width="4" style="2" customWidth="1"/>
    <col min="1286" max="1286" width="53" style="2" customWidth="1"/>
    <col min="1287" max="1287" width="0" style="2" hidden="1" customWidth="1"/>
    <col min="1288" max="1289" width="21.42578125" style="2" customWidth="1"/>
    <col min="1290" max="1290" width="18.5703125" style="2" customWidth="1"/>
    <col min="1291" max="1291" width="13.140625" style="2" customWidth="1"/>
    <col min="1292" max="1292" width="10.42578125" style="2" customWidth="1"/>
    <col min="1293" max="1293" width="15.5703125" style="2" customWidth="1"/>
    <col min="1294" max="1537" width="10.42578125" style="2"/>
    <col min="1538" max="1538" width="4" style="2" customWidth="1"/>
    <col min="1539" max="1539" width="4.5703125" style="2" customWidth="1"/>
    <col min="1540" max="1540" width="1.85546875" style="2" customWidth="1"/>
    <col min="1541" max="1541" width="4" style="2" customWidth="1"/>
    <col min="1542" max="1542" width="53" style="2" customWidth="1"/>
    <col min="1543" max="1543" width="0" style="2" hidden="1" customWidth="1"/>
    <col min="1544" max="1545" width="21.42578125" style="2" customWidth="1"/>
    <col min="1546" max="1546" width="18.5703125" style="2" customWidth="1"/>
    <col min="1547" max="1547" width="13.140625" style="2" customWidth="1"/>
    <col min="1548" max="1548" width="10.42578125" style="2" customWidth="1"/>
    <col min="1549" max="1549" width="15.5703125" style="2" customWidth="1"/>
    <col min="1550" max="1793" width="10.42578125" style="2"/>
    <col min="1794" max="1794" width="4" style="2" customWidth="1"/>
    <col min="1795" max="1795" width="4.5703125" style="2" customWidth="1"/>
    <col min="1796" max="1796" width="1.85546875" style="2" customWidth="1"/>
    <col min="1797" max="1797" width="4" style="2" customWidth="1"/>
    <col min="1798" max="1798" width="53" style="2" customWidth="1"/>
    <col min="1799" max="1799" width="0" style="2" hidden="1" customWidth="1"/>
    <col min="1800" max="1801" width="21.42578125" style="2" customWidth="1"/>
    <col min="1802" max="1802" width="18.5703125" style="2" customWidth="1"/>
    <col min="1803" max="1803" width="13.140625" style="2" customWidth="1"/>
    <col min="1804" max="1804" width="10.42578125" style="2" customWidth="1"/>
    <col min="1805" max="1805" width="15.5703125" style="2" customWidth="1"/>
    <col min="1806" max="2049" width="10.42578125" style="2"/>
    <col min="2050" max="2050" width="4" style="2" customWidth="1"/>
    <col min="2051" max="2051" width="4.5703125" style="2" customWidth="1"/>
    <col min="2052" max="2052" width="1.85546875" style="2" customWidth="1"/>
    <col min="2053" max="2053" width="4" style="2" customWidth="1"/>
    <col min="2054" max="2054" width="53" style="2" customWidth="1"/>
    <col min="2055" max="2055" width="0" style="2" hidden="1" customWidth="1"/>
    <col min="2056" max="2057" width="21.42578125" style="2" customWidth="1"/>
    <col min="2058" max="2058" width="18.5703125" style="2" customWidth="1"/>
    <col min="2059" max="2059" width="13.140625" style="2" customWidth="1"/>
    <col min="2060" max="2060" width="10.42578125" style="2" customWidth="1"/>
    <col min="2061" max="2061" width="15.5703125" style="2" customWidth="1"/>
    <col min="2062" max="2305" width="10.42578125" style="2"/>
    <col min="2306" max="2306" width="4" style="2" customWidth="1"/>
    <col min="2307" max="2307" width="4.5703125" style="2" customWidth="1"/>
    <col min="2308" max="2308" width="1.85546875" style="2" customWidth="1"/>
    <col min="2309" max="2309" width="4" style="2" customWidth="1"/>
    <col min="2310" max="2310" width="53" style="2" customWidth="1"/>
    <col min="2311" max="2311" width="0" style="2" hidden="1" customWidth="1"/>
    <col min="2312" max="2313" width="21.42578125" style="2" customWidth="1"/>
    <col min="2314" max="2314" width="18.5703125" style="2" customWidth="1"/>
    <col min="2315" max="2315" width="13.140625" style="2" customWidth="1"/>
    <col min="2316" max="2316" width="10.42578125" style="2" customWidth="1"/>
    <col min="2317" max="2317" width="15.5703125" style="2" customWidth="1"/>
    <col min="2318" max="2561" width="10.42578125" style="2"/>
    <col min="2562" max="2562" width="4" style="2" customWidth="1"/>
    <col min="2563" max="2563" width="4.5703125" style="2" customWidth="1"/>
    <col min="2564" max="2564" width="1.85546875" style="2" customWidth="1"/>
    <col min="2565" max="2565" width="4" style="2" customWidth="1"/>
    <col min="2566" max="2566" width="53" style="2" customWidth="1"/>
    <col min="2567" max="2567" width="0" style="2" hidden="1" customWidth="1"/>
    <col min="2568" max="2569" width="21.42578125" style="2" customWidth="1"/>
    <col min="2570" max="2570" width="18.5703125" style="2" customWidth="1"/>
    <col min="2571" max="2571" width="13.140625" style="2" customWidth="1"/>
    <col min="2572" max="2572" width="10.42578125" style="2" customWidth="1"/>
    <col min="2573" max="2573" width="15.5703125" style="2" customWidth="1"/>
    <col min="2574" max="2817" width="10.42578125" style="2"/>
    <col min="2818" max="2818" width="4" style="2" customWidth="1"/>
    <col min="2819" max="2819" width="4.5703125" style="2" customWidth="1"/>
    <col min="2820" max="2820" width="1.85546875" style="2" customWidth="1"/>
    <col min="2821" max="2821" width="4" style="2" customWidth="1"/>
    <col min="2822" max="2822" width="53" style="2" customWidth="1"/>
    <col min="2823" max="2823" width="0" style="2" hidden="1" customWidth="1"/>
    <col min="2824" max="2825" width="21.42578125" style="2" customWidth="1"/>
    <col min="2826" max="2826" width="18.5703125" style="2" customWidth="1"/>
    <col min="2827" max="2827" width="13.140625" style="2" customWidth="1"/>
    <col min="2828" max="2828" width="10.42578125" style="2" customWidth="1"/>
    <col min="2829" max="2829" width="15.5703125" style="2" customWidth="1"/>
    <col min="2830" max="3073" width="10.42578125" style="2"/>
    <col min="3074" max="3074" width="4" style="2" customWidth="1"/>
    <col min="3075" max="3075" width="4.5703125" style="2" customWidth="1"/>
    <col min="3076" max="3076" width="1.85546875" style="2" customWidth="1"/>
    <col min="3077" max="3077" width="4" style="2" customWidth="1"/>
    <col min="3078" max="3078" width="53" style="2" customWidth="1"/>
    <col min="3079" max="3079" width="0" style="2" hidden="1" customWidth="1"/>
    <col min="3080" max="3081" width="21.42578125" style="2" customWidth="1"/>
    <col min="3082" max="3082" width="18.5703125" style="2" customWidth="1"/>
    <col min="3083" max="3083" width="13.140625" style="2" customWidth="1"/>
    <col min="3084" max="3084" width="10.42578125" style="2" customWidth="1"/>
    <col min="3085" max="3085" width="15.5703125" style="2" customWidth="1"/>
    <col min="3086" max="3329" width="10.42578125" style="2"/>
    <col min="3330" max="3330" width="4" style="2" customWidth="1"/>
    <col min="3331" max="3331" width="4.5703125" style="2" customWidth="1"/>
    <col min="3332" max="3332" width="1.85546875" style="2" customWidth="1"/>
    <col min="3333" max="3333" width="4" style="2" customWidth="1"/>
    <col min="3334" max="3334" width="53" style="2" customWidth="1"/>
    <col min="3335" max="3335" width="0" style="2" hidden="1" customWidth="1"/>
    <col min="3336" max="3337" width="21.42578125" style="2" customWidth="1"/>
    <col min="3338" max="3338" width="18.5703125" style="2" customWidth="1"/>
    <col min="3339" max="3339" width="13.140625" style="2" customWidth="1"/>
    <col min="3340" max="3340" width="10.42578125" style="2" customWidth="1"/>
    <col min="3341" max="3341" width="15.5703125" style="2" customWidth="1"/>
    <col min="3342" max="3585" width="10.42578125" style="2"/>
    <col min="3586" max="3586" width="4" style="2" customWidth="1"/>
    <col min="3587" max="3587" width="4.5703125" style="2" customWidth="1"/>
    <col min="3588" max="3588" width="1.85546875" style="2" customWidth="1"/>
    <col min="3589" max="3589" width="4" style="2" customWidth="1"/>
    <col min="3590" max="3590" width="53" style="2" customWidth="1"/>
    <col min="3591" max="3591" width="0" style="2" hidden="1" customWidth="1"/>
    <col min="3592" max="3593" width="21.42578125" style="2" customWidth="1"/>
    <col min="3594" max="3594" width="18.5703125" style="2" customWidth="1"/>
    <col min="3595" max="3595" width="13.140625" style="2" customWidth="1"/>
    <col min="3596" max="3596" width="10.42578125" style="2" customWidth="1"/>
    <col min="3597" max="3597" width="15.5703125" style="2" customWidth="1"/>
    <col min="3598" max="3841" width="10.42578125" style="2"/>
    <col min="3842" max="3842" width="4" style="2" customWidth="1"/>
    <col min="3843" max="3843" width="4.5703125" style="2" customWidth="1"/>
    <col min="3844" max="3844" width="1.85546875" style="2" customWidth="1"/>
    <col min="3845" max="3845" width="4" style="2" customWidth="1"/>
    <col min="3846" max="3846" width="53" style="2" customWidth="1"/>
    <col min="3847" max="3847" width="0" style="2" hidden="1" customWidth="1"/>
    <col min="3848" max="3849" width="21.42578125" style="2" customWidth="1"/>
    <col min="3850" max="3850" width="18.5703125" style="2" customWidth="1"/>
    <col min="3851" max="3851" width="13.140625" style="2" customWidth="1"/>
    <col min="3852" max="3852" width="10.42578125" style="2" customWidth="1"/>
    <col min="3853" max="3853" width="15.5703125" style="2" customWidth="1"/>
    <col min="3854" max="4097" width="10.42578125" style="2"/>
    <col min="4098" max="4098" width="4" style="2" customWidth="1"/>
    <col min="4099" max="4099" width="4.5703125" style="2" customWidth="1"/>
    <col min="4100" max="4100" width="1.85546875" style="2" customWidth="1"/>
    <col min="4101" max="4101" width="4" style="2" customWidth="1"/>
    <col min="4102" max="4102" width="53" style="2" customWidth="1"/>
    <col min="4103" max="4103" width="0" style="2" hidden="1" customWidth="1"/>
    <col min="4104" max="4105" width="21.42578125" style="2" customWidth="1"/>
    <col min="4106" max="4106" width="18.5703125" style="2" customWidth="1"/>
    <col min="4107" max="4107" width="13.140625" style="2" customWidth="1"/>
    <col min="4108" max="4108" width="10.42578125" style="2" customWidth="1"/>
    <col min="4109" max="4109" width="15.5703125" style="2" customWidth="1"/>
    <col min="4110" max="4353" width="10.42578125" style="2"/>
    <col min="4354" max="4354" width="4" style="2" customWidth="1"/>
    <col min="4355" max="4355" width="4.5703125" style="2" customWidth="1"/>
    <col min="4356" max="4356" width="1.85546875" style="2" customWidth="1"/>
    <col min="4357" max="4357" width="4" style="2" customWidth="1"/>
    <col min="4358" max="4358" width="53" style="2" customWidth="1"/>
    <col min="4359" max="4359" width="0" style="2" hidden="1" customWidth="1"/>
    <col min="4360" max="4361" width="21.42578125" style="2" customWidth="1"/>
    <col min="4362" max="4362" width="18.5703125" style="2" customWidth="1"/>
    <col min="4363" max="4363" width="13.140625" style="2" customWidth="1"/>
    <col min="4364" max="4364" width="10.42578125" style="2" customWidth="1"/>
    <col min="4365" max="4365" width="15.5703125" style="2" customWidth="1"/>
    <col min="4366" max="4609" width="10.42578125" style="2"/>
    <col min="4610" max="4610" width="4" style="2" customWidth="1"/>
    <col min="4611" max="4611" width="4.5703125" style="2" customWidth="1"/>
    <col min="4612" max="4612" width="1.85546875" style="2" customWidth="1"/>
    <col min="4613" max="4613" width="4" style="2" customWidth="1"/>
    <col min="4614" max="4614" width="53" style="2" customWidth="1"/>
    <col min="4615" max="4615" width="0" style="2" hidden="1" customWidth="1"/>
    <col min="4616" max="4617" width="21.42578125" style="2" customWidth="1"/>
    <col min="4618" max="4618" width="18.5703125" style="2" customWidth="1"/>
    <col min="4619" max="4619" width="13.140625" style="2" customWidth="1"/>
    <col min="4620" max="4620" width="10.42578125" style="2" customWidth="1"/>
    <col min="4621" max="4621" width="15.5703125" style="2" customWidth="1"/>
    <col min="4622" max="4865" width="10.42578125" style="2"/>
    <col min="4866" max="4866" width="4" style="2" customWidth="1"/>
    <col min="4867" max="4867" width="4.5703125" style="2" customWidth="1"/>
    <col min="4868" max="4868" width="1.85546875" style="2" customWidth="1"/>
    <col min="4869" max="4869" width="4" style="2" customWidth="1"/>
    <col min="4870" max="4870" width="53" style="2" customWidth="1"/>
    <col min="4871" max="4871" width="0" style="2" hidden="1" customWidth="1"/>
    <col min="4872" max="4873" width="21.42578125" style="2" customWidth="1"/>
    <col min="4874" max="4874" width="18.5703125" style="2" customWidth="1"/>
    <col min="4875" max="4875" width="13.140625" style="2" customWidth="1"/>
    <col min="4876" max="4876" width="10.42578125" style="2" customWidth="1"/>
    <col min="4877" max="4877" width="15.5703125" style="2" customWidth="1"/>
    <col min="4878" max="5121" width="10.42578125" style="2"/>
    <col min="5122" max="5122" width="4" style="2" customWidth="1"/>
    <col min="5123" max="5123" width="4.5703125" style="2" customWidth="1"/>
    <col min="5124" max="5124" width="1.85546875" style="2" customWidth="1"/>
    <col min="5125" max="5125" width="4" style="2" customWidth="1"/>
    <col min="5126" max="5126" width="53" style="2" customWidth="1"/>
    <col min="5127" max="5127" width="0" style="2" hidden="1" customWidth="1"/>
    <col min="5128" max="5129" width="21.42578125" style="2" customWidth="1"/>
    <col min="5130" max="5130" width="18.5703125" style="2" customWidth="1"/>
    <col min="5131" max="5131" width="13.140625" style="2" customWidth="1"/>
    <col min="5132" max="5132" width="10.42578125" style="2" customWidth="1"/>
    <col min="5133" max="5133" width="15.5703125" style="2" customWidth="1"/>
    <col min="5134" max="5377" width="10.42578125" style="2"/>
    <col min="5378" max="5378" width="4" style="2" customWidth="1"/>
    <col min="5379" max="5379" width="4.5703125" style="2" customWidth="1"/>
    <col min="5380" max="5380" width="1.85546875" style="2" customWidth="1"/>
    <col min="5381" max="5381" width="4" style="2" customWidth="1"/>
    <col min="5382" max="5382" width="53" style="2" customWidth="1"/>
    <col min="5383" max="5383" width="0" style="2" hidden="1" customWidth="1"/>
    <col min="5384" max="5385" width="21.42578125" style="2" customWidth="1"/>
    <col min="5386" max="5386" width="18.5703125" style="2" customWidth="1"/>
    <col min="5387" max="5387" width="13.140625" style="2" customWidth="1"/>
    <col min="5388" max="5388" width="10.42578125" style="2" customWidth="1"/>
    <col min="5389" max="5389" width="15.5703125" style="2" customWidth="1"/>
    <col min="5390" max="5633" width="10.42578125" style="2"/>
    <col min="5634" max="5634" width="4" style="2" customWidth="1"/>
    <col min="5635" max="5635" width="4.5703125" style="2" customWidth="1"/>
    <col min="5636" max="5636" width="1.85546875" style="2" customWidth="1"/>
    <col min="5637" max="5637" width="4" style="2" customWidth="1"/>
    <col min="5638" max="5638" width="53" style="2" customWidth="1"/>
    <col min="5639" max="5639" width="0" style="2" hidden="1" customWidth="1"/>
    <col min="5640" max="5641" width="21.42578125" style="2" customWidth="1"/>
    <col min="5642" max="5642" width="18.5703125" style="2" customWidth="1"/>
    <col min="5643" max="5643" width="13.140625" style="2" customWidth="1"/>
    <col min="5644" max="5644" width="10.42578125" style="2" customWidth="1"/>
    <col min="5645" max="5645" width="15.5703125" style="2" customWidth="1"/>
    <col min="5646" max="5889" width="10.42578125" style="2"/>
    <col min="5890" max="5890" width="4" style="2" customWidth="1"/>
    <col min="5891" max="5891" width="4.5703125" style="2" customWidth="1"/>
    <col min="5892" max="5892" width="1.85546875" style="2" customWidth="1"/>
    <col min="5893" max="5893" width="4" style="2" customWidth="1"/>
    <col min="5894" max="5894" width="53" style="2" customWidth="1"/>
    <col min="5895" max="5895" width="0" style="2" hidden="1" customWidth="1"/>
    <col min="5896" max="5897" width="21.42578125" style="2" customWidth="1"/>
    <col min="5898" max="5898" width="18.5703125" style="2" customWidth="1"/>
    <col min="5899" max="5899" width="13.140625" style="2" customWidth="1"/>
    <col min="5900" max="5900" width="10.42578125" style="2" customWidth="1"/>
    <col min="5901" max="5901" width="15.5703125" style="2" customWidth="1"/>
    <col min="5902" max="6145" width="10.42578125" style="2"/>
    <col min="6146" max="6146" width="4" style="2" customWidth="1"/>
    <col min="6147" max="6147" width="4.5703125" style="2" customWidth="1"/>
    <col min="6148" max="6148" width="1.85546875" style="2" customWidth="1"/>
    <col min="6149" max="6149" width="4" style="2" customWidth="1"/>
    <col min="6150" max="6150" width="53" style="2" customWidth="1"/>
    <col min="6151" max="6151" width="0" style="2" hidden="1" customWidth="1"/>
    <col min="6152" max="6153" width="21.42578125" style="2" customWidth="1"/>
    <col min="6154" max="6154" width="18.5703125" style="2" customWidth="1"/>
    <col min="6155" max="6155" width="13.140625" style="2" customWidth="1"/>
    <col min="6156" max="6156" width="10.42578125" style="2" customWidth="1"/>
    <col min="6157" max="6157" width="15.5703125" style="2" customWidth="1"/>
    <col min="6158" max="6401" width="10.42578125" style="2"/>
    <col min="6402" max="6402" width="4" style="2" customWidth="1"/>
    <col min="6403" max="6403" width="4.5703125" style="2" customWidth="1"/>
    <col min="6404" max="6404" width="1.85546875" style="2" customWidth="1"/>
    <col min="6405" max="6405" width="4" style="2" customWidth="1"/>
    <col min="6406" max="6406" width="53" style="2" customWidth="1"/>
    <col min="6407" max="6407" width="0" style="2" hidden="1" customWidth="1"/>
    <col min="6408" max="6409" width="21.42578125" style="2" customWidth="1"/>
    <col min="6410" max="6410" width="18.5703125" style="2" customWidth="1"/>
    <col min="6411" max="6411" width="13.140625" style="2" customWidth="1"/>
    <col min="6412" max="6412" width="10.42578125" style="2" customWidth="1"/>
    <col min="6413" max="6413" width="15.5703125" style="2" customWidth="1"/>
    <col min="6414" max="6657" width="10.42578125" style="2"/>
    <col min="6658" max="6658" width="4" style="2" customWidth="1"/>
    <col min="6659" max="6659" width="4.5703125" style="2" customWidth="1"/>
    <col min="6660" max="6660" width="1.85546875" style="2" customWidth="1"/>
    <col min="6661" max="6661" width="4" style="2" customWidth="1"/>
    <col min="6662" max="6662" width="53" style="2" customWidth="1"/>
    <col min="6663" max="6663" width="0" style="2" hidden="1" customWidth="1"/>
    <col min="6664" max="6665" width="21.42578125" style="2" customWidth="1"/>
    <col min="6666" max="6666" width="18.5703125" style="2" customWidth="1"/>
    <col min="6667" max="6667" width="13.140625" style="2" customWidth="1"/>
    <col min="6668" max="6668" width="10.42578125" style="2" customWidth="1"/>
    <col min="6669" max="6669" width="15.5703125" style="2" customWidth="1"/>
    <col min="6670" max="6913" width="10.42578125" style="2"/>
    <col min="6914" max="6914" width="4" style="2" customWidth="1"/>
    <col min="6915" max="6915" width="4.5703125" style="2" customWidth="1"/>
    <col min="6916" max="6916" width="1.85546875" style="2" customWidth="1"/>
    <col min="6917" max="6917" width="4" style="2" customWidth="1"/>
    <col min="6918" max="6918" width="53" style="2" customWidth="1"/>
    <col min="6919" max="6919" width="0" style="2" hidden="1" customWidth="1"/>
    <col min="6920" max="6921" width="21.42578125" style="2" customWidth="1"/>
    <col min="6922" max="6922" width="18.5703125" style="2" customWidth="1"/>
    <col min="6923" max="6923" width="13.140625" style="2" customWidth="1"/>
    <col min="6924" max="6924" width="10.42578125" style="2" customWidth="1"/>
    <col min="6925" max="6925" width="15.5703125" style="2" customWidth="1"/>
    <col min="6926" max="7169" width="10.42578125" style="2"/>
    <col min="7170" max="7170" width="4" style="2" customWidth="1"/>
    <col min="7171" max="7171" width="4.5703125" style="2" customWidth="1"/>
    <col min="7172" max="7172" width="1.85546875" style="2" customWidth="1"/>
    <col min="7173" max="7173" width="4" style="2" customWidth="1"/>
    <col min="7174" max="7174" width="53" style="2" customWidth="1"/>
    <col min="7175" max="7175" width="0" style="2" hidden="1" customWidth="1"/>
    <col min="7176" max="7177" width="21.42578125" style="2" customWidth="1"/>
    <col min="7178" max="7178" width="18.5703125" style="2" customWidth="1"/>
    <col min="7179" max="7179" width="13.140625" style="2" customWidth="1"/>
    <col min="7180" max="7180" width="10.42578125" style="2" customWidth="1"/>
    <col min="7181" max="7181" width="15.5703125" style="2" customWidth="1"/>
    <col min="7182" max="7425" width="10.42578125" style="2"/>
    <col min="7426" max="7426" width="4" style="2" customWidth="1"/>
    <col min="7427" max="7427" width="4.5703125" style="2" customWidth="1"/>
    <col min="7428" max="7428" width="1.85546875" style="2" customWidth="1"/>
    <col min="7429" max="7429" width="4" style="2" customWidth="1"/>
    <col min="7430" max="7430" width="53" style="2" customWidth="1"/>
    <col min="7431" max="7431" width="0" style="2" hidden="1" customWidth="1"/>
    <col min="7432" max="7433" width="21.42578125" style="2" customWidth="1"/>
    <col min="7434" max="7434" width="18.5703125" style="2" customWidth="1"/>
    <col min="7435" max="7435" width="13.140625" style="2" customWidth="1"/>
    <col min="7436" max="7436" width="10.42578125" style="2" customWidth="1"/>
    <col min="7437" max="7437" width="15.5703125" style="2" customWidth="1"/>
    <col min="7438" max="7681" width="10.42578125" style="2"/>
    <col min="7682" max="7682" width="4" style="2" customWidth="1"/>
    <col min="7683" max="7683" width="4.5703125" style="2" customWidth="1"/>
    <col min="7684" max="7684" width="1.85546875" style="2" customWidth="1"/>
    <col min="7685" max="7685" width="4" style="2" customWidth="1"/>
    <col min="7686" max="7686" width="53" style="2" customWidth="1"/>
    <col min="7687" max="7687" width="0" style="2" hidden="1" customWidth="1"/>
    <col min="7688" max="7689" width="21.42578125" style="2" customWidth="1"/>
    <col min="7690" max="7690" width="18.5703125" style="2" customWidth="1"/>
    <col min="7691" max="7691" width="13.140625" style="2" customWidth="1"/>
    <col min="7692" max="7692" width="10.42578125" style="2" customWidth="1"/>
    <col min="7693" max="7693" width="15.5703125" style="2" customWidth="1"/>
    <col min="7694" max="7937" width="10.42578125" style="2"/>
    <col min="7938" max="7938" width="4" style="2" customWidth="1"/>
    <col min="7939" max="7939" width="4.5703125" style="2" customWidth="1"/>
    <col min="7940" max="7940" width="1.85546875" style="2" customWidth="1"/>
    <col min="7941" max="7941" width="4" style="2" customWidth="1"/>
    <col min="7942" max="7942" width="53" style="2" customWidth="1"/>
    <col min="7943" max="7943" width="0" style="2" hidden="1" customWidth="1"/>
    <col min="7944" max="7945" width="21.42578125" style="2" customWidth="1"/>
    <col min="7946" max="7946" width="18.5703125" style="2" customWidth="1"/>
    <col min="7947" max="7947" width="13.140625" style="2" customWidth="1"/>
    <col min="7948" max="7948" width="10.42578125" style="2" customWidth="1"/>
    <col min="7949" max="7949" width="15.5703125" style="2" customWidth="1"/>
    <col min="7950" max="8193" width="10.42578125" style="2"/>
    <col min="8194" max="8194" width="4" style="2" customWidth="1"/>
    <col min="8195" max="8195" width="4.5703125" style="2" customWidth="1"/>
    <col min="8196" max="8196" width="1.85546875" style="2" customWidth="1"/>
    <col min="8197" max="8197" width="4" style="2" customWidth="1"/>
    <col min="8198" max="8198" width="53" style="2" customWidth="1"/>
    <col min="8199" max="8199" width="0" style="2" hidden="1" customWidth="1"/>
    <col min="8200" max="8201" width="21.42578125" style="2" customWidth="1"/>
    <col min="8202" max="8202" width="18.5703125" style="2" customWidth="1"/>
    <col min="8203" max="8203" width="13.140625" style="2" customWidth="1"/>
    <col min="8204" max="8204" width="10.42578125" style="2" customWidth="1"/>
    <col min="8205" max="8205" width="15.5703125" style="2" customWidth="1"/>
    <col min="8206" max="8449" width="10.42578125" style="2"/>
    <col min="8450" max="8450" width="4" style="2" customWidth="1"/>
    <col min="8451" max="8451" width="4.5703125" style="2" customWidth="1"/>
    <col min="8452" max="8452" width="1.85546875" style="2" customWidth="1"/>
    <col min="8453" max="8453" width="4" style="2" customWidth="1"/>
    <col min="8454" max="8454" width="53" style="2" customWidth="1"/>
    <col min="8455" max="8455" width="0" style="2" hidden="1" customWidth="1"/>
    <col min="8456" max="8457" width="21.42578125" style="2" customWidth="1"/>
    <col min="8458" max="8458" width="18.5703125" style="2" customWidth="1"/>
    <col min="8459" max="8459" width="13.140625" style="2" customWidth="1"/>
    <col min="8460" max="8460" width="10.42578125" style="2" customWidth="1"/>
    <col min="8461" max="8461" width="15.5703125" style="2" customWidth="1"/>
    <col min="8462" max="8705" width="10.42578125" style="2"/>
    <col min="8706" max="8706" width="4" style="2" customWidth="1"/>
    <col min="8707" max="8707" width="4.5703125" style="2" customWidth="1"/>
    <col min="8708" max="8708" width="1.85546875" style="2" customWidth="1"/>
    <col min="8709" max="8709" width="4" style="2" customWidth="1"/>
    <col min="8710" max="8710" width="53" style="2" customWidth="1"/>
    <col min="8711" max="8711" width="0" style="2" hidden="1" customWidth="1"/>
    <col min="8712" max="8713" width="21.42578125" style="2" customWidth="1"/>
    <col min="8714" max="8714" width="18.5703125" style="2" customWidth="1"/>
    <col min="8715" max="8715" width="13.140625" style="2" customWidth="1"/>
    <col min="8716" max="8716" width="10.42578125" style="2" customWidth="1"/>
    <col min="8717" max="8717" width="15.5703125" style="2" customWidth="1"/>
    <col min="8718" max="8961" width="10.42578125" style="2"/>
    <col min="8962" max="8962" width="4" style="2" customWidth="1"/>
    <col min="8963" max="8963" width="4.5703125" style="2" customWidth="1"/>
    <col min="8964" max="8964" width="1.85546875" style="2" customWidth="1"/>
    <col min="8965" max="8965" width="4" style="2" customWidth="1"/>
    <col min="8966" max="8966" width="53" style="2" customWidth="1"/>
    <col min="8967" max="8967" width="0" style="2" hidden="1" customWidth="1"/>
    <col min="8968" max="8969" width="21.42578125" style="2" customWidth="1"/>
    <col min="8970" max="8970" width="18.5703125" style="2" customWidth="1"/>
    <col min="8971" max="8971" width="13.140625" style="2" customWidth="1"/>
    <col min="8972" max="8972" width="10.42578125" style="2" customWidth="1"/>
    <col min="8973" max="8973" width="15.5703125" style="2" customWidth="1"/>
    <col min="8974" max="9217" width="10.42578125" style="2"/>
    <col min="9218" max="9218" width="4" style="2" customWidth="1"/>
    <col min="9219" max="9219" width="4.5703125" style="2" customWidth="1"/>
    <col min="9220" max="9220" width="1.85546875" style="2" customWidth="1"/>
    <col min="9221" max="9221" width="4" style="2" customWidth="1"/>
    <col min="9222" max="9222" width="53" style="2" customWidth="1"/>
    <col min="9223" max="9223" width="0" style="2" hidden="1" customWidth="1"/>
    <col min="9224" max="9225" width="21.42578125" style="2" customWidth="1"/>
    <col min="9226" max="9226" width="18.5703125" style="2" customWidth="1"/>
    <col min="9227" max="9227" width="13.140625" style="2" customWidth="1"/>
    <col min="9228" max="9228" width="10.42578125" style="2" customWidth="1"/>
    <col min="9229" max="9229" width="15.5703125" style="2" customWidth="1"/>
    <col min="9230" max="9473" width="10.42578125" style="2"/>
    <col min="9474" max="9474" width="4" style="2" customWidth="1"/>
    <col min="9475" max="9475" width="4.5703125" style="2" customWidth="1"/>
    <col min="9476" max="9476" width="1.85546875" style="2" customWidth="1"/>
    <col min="9477" max="9477" width="4" style="2" customWidth="1"/>
    <col min="9478" max="9478" width="53" style="2" customWidth="1"/>
    <col min="9479" max="9479" width="0" style="2" hidden="1" customWidth="1"/>
    <col min="9480" max="9481" width="21.42578125" style="2" customWidth="1"/>
    <col min="9482" max="9482" width="18.5703125" style="2" customWidth="1"/>
    <col min="9483" max="9483" width="13.140625" style="2" customWidth="1"/>
    <col min="9484" max="9484" width="10.42578125" style="2" customWidth="1"/>
    <col min="9485" max="9485" width="15.5703125" style="2" customWidth="1"/>
    <col min="9486" max="9729" width="10.42578125" style="2"/>
    <col min="9730" max="9730" width="4" style="2" customWidth="1"/>
    <col min="9731" max="9731" width="4.5703125" style="2" customWidth="1"/>
    <col min="9732" max="9732" width="1.85546875" style="2" customWidth="1"/>
    <col min="9733" max="9733" width="4" style="2" customWidth="1"/>
    <col min="9734" max="9734" width="53" style="2" customWidth="1"/>
    <col min="9735" max="9735" width="0" style="2" hidden="1" customWidth="1"/>
    <col min="9736" max="9737" width="21.42578125" style="2" customWidth="1"/>
    <col min="9738" max="9738" width="18.5703125" style="2" customWidth="1"/>
    <col min="9739" max="9739" width="13.140625" style="2" customWidth="1"/>
    <col min="9740" max="9740" width="10.42578125" style="2" customWidth="1"/>
    <col min="9741" max="9741" width="15.5703125" style="2" customWidth="1"/>
    <col min="9742" max="9985" width="10.42578125" style="2"/>
    <col min="9986" max="9986" width="4" style="2" customWidth="1"/>
    <col min="9987" max="9987" width="4.5703125" style="2" customWidth="1"/>
    <col min="9988" max="9988" width="1.85546875" style="2" customWidth="1"/>
    <col min="9989" max="9989" width="4" style="2" customWidth="1"/>
    <col min="9990" max="9990" width="53" style="2" customWidth="1"/>
    <col min="9991" max="9991" width="0" style="2" hidden="1" customWidth="1"/>
    <col min="9992" max="9993" width="21.42578125" style="2" customWidth="1"/>
    <col min="9994" max="9994" width="18.5703125" style="2" customWidth="1"/>
    <col min="9995" max="9995" width="13.140625" style="2" customWidth="1"/>
    <col min="9996" max="9996" width="10.42578125" style="2" customWidth="1"/>
    <col min="9997" max="9997" width="15.5703125" style="2" customWidth="1"/>
    <col min="9998" max="10241" width="10.42578125" style="2"/>
    <col min="10242" max="10242" width="4" style="2" customWidth="1"/>
    <col min="10243" max="10243" width="4.5703125" style="2" customWidth="1"/>
    <col min="10244" max="10244" width="1.85546875" style="2" customWidth="1"/>
    <col min="10245" max="10245" width="4" style="2" customWidth="1"/>
    <col min="10246" max="10246" width="53" style="2" customWidth="1"/>
    <col min="10247" max="10247" width="0" style="2" hidden="1" customWidth="1"/>
    <col min="10248" max="10249" width="21.42578125" style="2" customWidth="1"/>
    <col min="10250" max="10250" width="18.5703125" style="2" customWidth="1"/>
    <col min="10251" max="10251" width="13.140625" style="2" customWidth="1"/>
    <col min="10252" max="10252" width="10.42578125" style="2" customWidth="1"/>
    <col min="10253" max="10253" width="15.5703125" style="2" customWidth="1"/>
    <col min="10254" max="10497" width="10.42578125" style="2"/>
    <col min="10498" max="10498" width="4" style="2" customWidth="1"/>
    <col min="10499" max="10499" width="4.5703125" style="2" customWidth="1"/>
    <col min="10500" max="10500" width="1.85546875" style="2" customWidth="1"/>
    <col min="10501" max="10501" width="4" style="2" customWidth="1"/>
    <col min="10502" max="10502" width="53" style="2" customWidth="1"/>
    <col min="10503" max="10503" width="0" style="2" hidden="1" customWidth="1"/>
    <col min="10504" max="10505" width="21.42578125" style="2" customWidth="1"/>
    <col min="10506" max="10506" width="18.5703125" style="2" customWidth="1"/>
    <col min="10507" max="10507" width="13.140625" style="2" customWidth="1"/>
    <col min="10508" max="10508" width="10.42578125" style="2" customWidth="1"/>
    <col min="10509" max="10509" width="15.5703125" style="2" customWidth="1"/>
    <col min="10510" max="10753" width="10.42578125" style="2"/>
    <col min="10754" max="10754" width="4" style="2" customWidth="1"/>
    <col min="10755" max="10755" width="4.5703125" style="2" customWidth="1"/>
    <col min="10756" max="10756" width="1.85546875" style="2" customWidth="1"/>
    <col min="10757" max="10757" width="4" style="2" customWidth="1"/>
    <col min="10758" max="10758" width="53" style="2" customWidth="1"/>
    <col min="10759" max="10759" width="0" style="2" hidden="1" customWidth="1"/>
    <col min="10760" max="10761" width="21.42578125" style="2" customWidth="1"/>
    <col min="10762" max="10762" width="18.5703125" style="2" customWidth="1"/>
    <col min="10763" max="10763" width="13.140625" style="2" customWidth="1"/>
    <col min="10764" max="10764" width="10.42578125" style="2" customWidth="1"/>
    <col min="10765" max="10765" width="15.5703125" style="2" customWidth="1"/>
    <col min="10766" max="11009" width="10.42578125" style="2"/>
    <col min="11010" max="11010" width="4" style="2" customWidth="1"/>
    <col min="11011" max="11011" width="4.5703125" style="2" customWidth="1"/>
    <col min="11012" max="11012" width="1.85546875" style="2" customWidth="1"/>
    <col min="11013" max="11013" width="4" style="2" customWidth="1"/>
    <col min="11014" max="11014" width="53" style="2" customWidth="1"/>
    <col min="11015" max="11015" width="0" style="2" hidden="1" customWidth="1"/>
    <col min="11016" max="11017" width="21.42578125" style="2" customWidth="1"/>
    <col min="11018" max="11018" width="18.5703125" style="2" customWidth="1"/>
    <col min="11019" max="11019" width="13.140625" style="2" customWidth="1"/>
    <col min="11020" max="11020" width="10.42578125" style="2" customWidth="1"/>
    <col min="11021" max="11021" width="15.5703125" style="2" customWidth="1"/>
    <col min="11022" max="11265" width="10.42578125" style="2"/>
    <col min="11266" max="11266" width="4" style="2" customWidth="1"/>
    <col min="11267" max="11267" width="4.5703125" style="2" customWidth="1"/>
    <col min="11268" max="11268" width="1.85546875" style="2" customWidth="1"/>
    <col min="11269" max="11269" width="4" style="2" customWidth="1"/>
    <col min="11270" max="11270" width="53" style="2" customWidth="1"/>
    <col min="11271" max="11271" width="0" style="2" hidden="1" customWidth="1"/>
    <col min="11272" max="11273" width="21.42578125" style="2" customWidth="1"/>
    <col min="11274" max="11274" width="18.5703125" style="2" customWidth="1"/>
    <col min="11275" max="11275" width="13.140625" style="2" customWidth="1"/>
    <col min="11276" max="11276" width="10.42578125" style="2" customWidth="1"/>
    <col min="11277" max="11277" width="15.5703125" style="2" customWidth="1"/>
    <col min="11278" max="11521" width="10.42578125" style="2"/>
    <col min="11522" max="11522" width="4" style="2" customWidth="1"/>
    <col min="11523" max="11523" width="4.5703125" style="2" customWidth="1"/>
    <col min="11524" max="11524" width="1.85546875" style="2" customWidth="1"/>
    <col min="11525" max="11525" width="4" style="2" customWidth="1"/>
    <col min="11526" max="11526" width="53" style="2" customWidth="1"/>
    <col min="11527" max="11527" width="0" style="2" hidden="1" customWidth="1"/>
    <col min="11528" max="11529" width="21.42578125" style="2" customWidth="1"/>
    <col min="11530" max="11530" width="18.5703125" style="2" customWidth="1"/>
    <col min="11531" max="11531" width="13.140625" style="2" customWidth="1"/>
    <col min="11532" max="11532" width="10.42578125" style="2" customWidth="1"/>
    <col min="11533" max="11533" width="15.5703125" style="2" customWidth="1"/>
    <col min="11534" max="11777" width="10.42578125" style="2"/>
    <col min="11778" max="11778" width="4" style="2" customWidth="1"/>
    <col min="11779" max="11779" width="4.5703125" style="2" customWidth="1"/>
    <col min="11780" max="11780" width="1.85546875" style="2" customWidth="1"/>
    <col min="11781" max="11781" width="4" style="2" customWidth="1"/>
    <col min="11782" max="11782" width="53" style="2" customWidth="1"/>
    <col min="11783" max="11783" width="0" style="2" hidden="1" customWidth="1"/>
    <col min="11784" max="11785" width="21.42578125" style="2" customWidth="1"/>
    <col min="11786" max="11786" width="18.5703125" style="2" customWidth="1"/>
    <col min="11787" max="11787" width="13.140625" style="2" customWidth="1"/>
    <col min="11788" max="11788" width="10.42578125" style="2" customWidth="1"/>
    <col min="11789" max="11789" width="15.5703125" style="2" customWidth="1"/>
    <col min="11790" max="12033" width="10.42578125" style="2"/>
    <col min="12034" max="12034" width="4" style="2" customWidth="1"/>
    <col min="12035" max="12035" width="4.5703125" style="2" customWidth="1"/>
    <col min="12036" max="12036" width="1.85546875" style="2" customWidth="1"/>
    <col min="12037" max="12037" width="4" style="2" customWidth="1"/>
    <col min="12038" max="12038" width="53" style="2" customWidth="1"/>
    <col min="12039" max="12039" width="0" style="2" hidden="1" customWidth="1"/>
    <col min="12040" max="12041" width="21.42578125" style="2" customWidth="1"/>
    <col min="12042" max="12042" width="18.5703125" style="2" customWidth="1"/>
    <col min="12043" max="12043" width="13.140625" style="2" customWidth="1"/>
    <col min="12044" max="12044" width="10.42578125" style="2" customWidth="1"/>
    <col min="12045" max="12045" width="15.5703125" style="2" customWidth="1"/>
    <col min="12046" max="12289" width="10.42578125" style="2"/>
    <col min="12290" max="12290" width="4" style="2" customWidth="1"/>
    <col min="12291" max="12291" width="4.5703125" style="2" customWidth="1"/>
    <col min="12292" max="12292" width="1.85546875" style="2" customWidth="1"/>
    <col min="12293" max="12293" width="4" style="2" customWidth="1"/>
    <col min="12294" max="12294" width="53" style="2" customWidth="1"/>
    <col min="12295" max="12295" width="0" style="2" hidden="1" customWidth="1"/>
    <col min="12296" max="12297" width="21.42578125" style="2" customWidth="1"/>
    <col min="12298" max="12298" width="18.5703125" style="2" customWidth="1"/>
    <col min="12299" max="12299" width="13.140625" style="2" customWidth="1"/>
    <col min="12300" max="12300" width="10.42578125" style="2" customWidth="1"/>
    <col min="12301" max="12301" width="15.5703125" style="2" customWidth="1"/>
    <col min="12302" max="12545" width="10.42578125" style="2"/>
    <col min="12546" max="12546" width="4" style="2" customWidth="1"/>
    <col min="12547" max="12547" width="4.5703125" style="2" customWidth="1"/>
    <col min="12548" max="12548" width="1.85546875" style="2" customWidth="1"/>
    <col min="12549" max="12549" width="4" style="2" customWidth="1"/>
    <col min="12550" max="12550" width="53" style="2" customWidth="1"/>
    <col min="12551" max="12551" width="0" style="2" hidden="1" customWidth="1"/>
    <col min="12552" max="12553" width="21.42578125" style="2" customWidth="1"/>
    <col min="12554" max="12554" width="18.5703125" style="2" customWidth="1"/>
    <col min="12555" max="12555" width="13.140625" style="2" customWidth="1"/>
    <col min="12556" max="12556" width="10.42578125" style="2" customWidth="1"/>
    <col min="12557" max="12557" width="15.5703125" style="2" customWidth="1"/>
    <col min="12558" max="12801" width="10.42578125" style="2"/>
    <col min="12802" max="12802" width="4" style="2" customWidth="1"/>
    <col min="12803" max="12803" width="4.5703125" style="2" customWidth="1"/>
    <col min="12804" max="12804" width="1.85546875" style="2" customWidth="1"/>
    <col min="12805" max="12805" width="4" style="2" customWidth="1"/>
    <col min="12806" max="12806" width="53" style="2" customWidth="1"/>
    <col min="12807" max="12807" width="0" style="2" hidden="1" customWidth="1"/>
    <col min="12808" max="12809" width="21.42578125" style="2" customWidth="1"/>
    <col min="12810" max="12810" width="18.5703125" style="2" customWidth="1"/>
    <col min="12811" max="12811" width="13.140625" style="2" customWidth="1"/>
    <col min="12812" max="12812" width="10.42578125" style="2" customWidth="1"/>
    <col min="12813" max="12813" width="15.5703125" style="2" customWidth="1"/>
    <col min="12814" max="13057" width="10.42578125" style="2"/>
    <col min="13058" max="13058" width="4" style="2" customWidth="1"/>
    <col min="13059" max="13059" width="4.5703125" style="2" customWidth="1"/>
    <col min="13060" max="13060" width="1.85546875" style="2" customWidth="1"/>
    <col min="13061" max="13061" width="4" style="2" customWidth="1"/>
    <col min="13062" max="13062" width="53" style="2" customWidth="1"/>
    <col min="13063" max="13063" width="0" style="2" hidden="1" customWidth="1"/>
    <col min="13064" max="13065" width="21.42578125" style="2" customWidth="1"/>
    <col min="13066" max="13066" width="18.5703125" style="2" customWidth="1"/>
    <col min="13067" max="13067" width="13.140625" style="2" customWidth="1"/>
    <col min="13068" max="13068" width="10.42578125" style="2" customWidth="1"/>
    <col min="13069" max="13069" width="15.5703125" style="2" customWidth="1"/>
    <col min="13070" max="13313" width="10.42578125" style="2"/>
    <col min="13314" max="13314" width="4" style="2" customWidth="1"/>
    <col min="13315" max="13315" width="4.5703125" style="2" customWidth="1"/>
    <col min="13316" max="13316" width="1.85546875" style="2" customWidth="1"/>
    <col min="13317" max="13317" width="4" style="2" customWidth="1"/>
    <col min="13318" max="13318" width="53" style="2" customWidth="1"/>
    <col min="13319" max="13319" width="0" style="2" hidden="1" customWidth="1"/>
    <col min="13320" max="13321" width="21.42578125" style="2" customWidth="1"/>
    <col min="13322" max="13322" width="18.5703125" style="2" customWidth="1"/>
    <col min="13323" max="13323" width="13.140625" style="2" customWidth="1"/>
    <col min="13324" max="13324" width="10.42578125" style="2" customWidth="1"/>
    <col min="13325" max="13325" width="15.5703125" style="2" customWidth="1"/>
    <col min="13326" max="13569" width="10.42578125" style="2"/>
    <col min="13570" max="13570" width="4" style="2" customWidth="1"/>
    <col min="13571" max="13571" width="4.5703125" style="2" customWidth="1"/>
    <col min="13572" max="13572" width="1.85546875" style="2" customWidth="1"/>
    <col min="13573" max="13573" width="4" style="2" customWidth="1"/>
    <col min="13574" max="13574" width="53" style="2" customWidth="1"/>
    <col min="13575" max="13575" width="0" style="2" hidden="1" customWidth="1"/>
    <col min="13576" max="13577" width="21.42578125" style="2" customWidth="1"/>
    <col min="13578" max="13578" width="18.5703125" style="2" customWidth="1"/>
    <col min="13579" max="13579" width="13.140625" style="2" customWidth="1"/>
    <col min="13580" max="13580" width="10.42578125" style="2" customWidth="1"/>
    <col min="13581" max="13581" width="15.5703125" style="2" customWidth="1"/>
    <col min="13582" max="13825" width="10.42578125" style="2"/>
    <col min="13826" max="13826" width="4" style="2" customWidth="1"/>
    <col min="13827" max="13827" width="4.5703125" style="2" customWidth="1"/>
    <col min="13828" max="13828" width="1.85546875" style="2" customWidth="1"/>
    <col min="13829" max="13829" width="4" style="2" customWidth="1"/>
    <col min="13830" max="13830" width="53" style="2" customWidth="1"/>
    <col min="13831" max="13831" width="0" style="2" hidden="1" customWidth="1"/>
    <col min="13832" max="13833" width="21.42578125" style="2" customWidth="1"/>
    <col min="13834" max="13834" width="18.5703125" style="2" customWidth="1"/>
    <col min="13835" max="13835" width="13.140625" style="2" customWidth="1"/>
    <col min="13836" max="13836" width="10.42578125" style="2" customWidth="1"/>
    <col min="13837" max="13837" width="15.5703125" style="2" customWidth="1"/>
    <col min="13838" max="14081" width="10.42578125" style="2"/>
    <col min="14082" max="14082" width="4" style="2" customWidth="1"/>
    <col min="14083" max="14083" width="4.5703125" style="2" customWidth="1"/>
    <col min="14084" max="14084" width="1.85546875" style="2" customWidth="1"/>
    <col min="14085" max="14085" width="4" style="2" customWidth="1"/>
    <col min="14086" max="14086" width="53" style="2" customWidth="1"/>
    <col min="14087" max="14087" width="0" style="2" hidden="1" customWidth="1"/>
    <col min="14088" max="14089" width="21.42578125" style="2" customWidth="1"/>
    <col min="14090" max="14090" width="18.5703125" style="2" customWidth="1"/>
    <col min="14091" max="14091" width="13.140625" style="2" customWidth="1"/>
    <col min="14092" max="14092" width="10.42578125" style="2" customWidth="1"/>
    <col min="14093" max="14093" width="15.5703125" style="2" customWidth="1"/>
    <col min="14094" max="14337" width="10.42578125" style="2"/>
    <col min="14338" max="14338" width="4" style="2" customWidth="1"/>
    <col min="14339" max="14339" width="4.5703125" style="2" customWidth="1"/>
    <col min="14340" max="14340" width="1.85546875" style="2" customWidth="1"/>
    <col min="14341" max="14341" width="4" style="2" customWidth="1"/>
    <col min="14342" max="14342" width="53" style="2" customWidth="1"/>
    <col min="14343" max="14343" width="0" style="2" hidden="1" customWidth="1"/>
    <col min="14344" max="14345" width="21.42578125" style="2" customWidth="1"/>
    <col min="14346" max="14346" width="18.5703125" style="2" customWidth="1"/>
    <col min="14347" max="14347" width="13.140625" style="2" customWidth="1"/>
    <col min="14348" max="14348" width="10.42578125" style="2" customWidth="1"/>
    <col min="14349" max="14349" width="15.5703125" style="2" customWidth="1"/>
    <col min="14350" max="14593" width="10.42578125" style="2"/>
    <col min="14594" max="14594" width="4" style="2" customWidth="1"/>
    <col min="14595" max="14595" width="4.5703125" style="2" customWidth="1"/>
    <col min="14596" max="14596" width="1.85546875" style="2" customWidth="1"/>
    <col min="14597" max="14597" width="4" style="2" customWidth="1"/>
    <col min="14598" max="14598" width="53" style="2" customWidth="1"/>
    <col min="14599" max="14599" width="0" style="2" hidden="1" customWidth="1"/>
    <col min="14600" max="14601" width="21.42578125" style="2" customWidth="1"/>
    <col min="14602" max="14602" width="18.5703125" style="2" customWidth="1"/>
    <col min="14603" max="14603" width="13.140625" style="2" customWidth="1"/>
    <col min="14604" max="14604" width="10.42578125" style="2" customWidth="1"/>
    <col min="14605" max="14605" width="15.5703125" style="2" customWidth="1"/>
    <col min="14606" max="14849" width="10.42578125" style="2"/>
    <col min="14850" max="14850" width="4" style="2" customWidth="1"/>
    <col min="14851" max="14851" width="4.5703125" style="2" customWidth="1"/>
    <col min="14852" max="14852" width="1.85546875" style="2" customWidth="1"/>
    <col min="14853" max="14853" width="4" style="2" customWidth="1"/>
    <col min="14854" max="14854" width="53" style="2" customWidth="1"/>
    <col min="14855" max="14855" width="0" style="2" hidden="1" customWidth="1"/>
    <col min="14856" max="14857" width="21.42578125" style="2" customWidth="1"/>
    <col min="14858" max="14858" width="18.5703125" style="2" customWidth="1"/>
    <col min="14859" max="14859" width="13.140625" style="2" customWidth="1"/>
    <col min="14860" max="14860" width="10.42578125" style="2" customWidth="1"/>
    <col min="14861" max="14861" width="15.5703125" style="2" customWidth="1"/>
    <col min="14862" max="15105" width="10.42578125" style="2"/>
    <col min="15106" max="15106" width="4" style="2" customWidth="1"/>
    <col min="15107" max="15107" width="4.5703125" style="2" customWidth="1"/>
    <col min="15108" max="15108" width="1.85546875" style="2" customWidth="1"/>
    <col min="15109" max="15109" width="4" style="2" customWidth="1"/>
    <col min="15110" max="15110" width="53" style="2" customWidth="1"/>
    <col min="15111" max="15111" width="0" style="2" hidden="1" customWidth="1"/>
    <col min="15112" max="15113" width="21.42578125" style="2" customWidth="1"/>
    <col min="15114" max="15114" width="18.5703125" style="2" customWidth="1"/>
    <col min="15115" max="15115" width="13.140625" style="2" customWidth="1"/>
    <col min="15116" max="15116" width="10.42578125" style="2" customWidth="1"/>
    <col min="15117" max="15117" width="15.5703125" style="2" customWidth="1"/>
    <col min="15118" max="15361" width="10.42578125" style="2"/>
    <col min="15362" max="15362" width="4" style="2" customWidth="1"/>
    <col min="15363" max="15363" width="4.5703125" style="2" customWidth="1"/>
    <col min="15364" max="15364" width="1.85546875" style="2" customWidth="1"/>
    <col min="15365" max="15365" width="4" style="2" customWidth="1"/>
    <col min="15366" max="15366" width="53" style="2" customWidth="1"/>
    <col min="15367" max="15367" width="0" style="2" hidden="1" customWidth="1"/>
    <col min="15368" max="15369" width="21.42578125" style="2" customWidth="1"/>
    <col min="15370" max="15370" width="18.5703125" style="2" customWidth="1"/>
    <col min="15371" max="15371" width="13.140625" style="2" customWidth="1"/>
    <col min="15372" max="15372" width="10.42578125" style="2" customWidth="1"/>
    <col min="15373" max="15373" width="15.5703125" style="2" customWidth="1"/>
    <col min="15374" max="15617" width="10.42578125" style="2"/>
    <col min="15618" max="15618" width="4" style="2" customWidth="1"/>
    <col min="15619" max="15619" width="4.5703125" style="2" customWidth="1"/>
    <col min="15620" max="15620" width="1.85546875" style="2" customWidth="1"/>
    <col min="15621" max="15621" width="4" style="2" customWidth="1"/>
    <col min="15622" max="15622" width="53" style="2" customWidth="1"/>
    <col min="15623" max="15623" width="0" style="2" hidden="1" customWidth="1"/>
    <col min="15624" max="15625" width="21.42578125" style="2" customWidth="1"/>
    <col min="15626" max="15626" width="18.5703125" style="2" customWidth="1"/>
    <col min="15627" max="15627" width="13.140625" style="2" customWidth="1"/>
    <col min="15628" max="15628" width="10.42578125" style="2" customWidth="1"/>
    <col min="15629" max="15629" width="15.5703125" style="2" customWidth="1"/>
    <col min="15630" max="15873" width="10.42578125" style="2"/>
    <col min="15874" max="15874" width="4" style="2" customWidth="1"/>
    <col min="15875" max="15875" width="4.5703125" style="2" customWidth="1"/>
    <col min="15876" max="15876" width="1.85546875" style="2" customWidth="1"/>
    <col min="15877" max="15877" width="4" style="2" customWidth="1"/>
    <col min="15878" max="15878" width="53" style="2" customWidth="1"/>
    <col min="15879" max="15879" width="0" style="2" hidden="1" customWidth="1"/>
    <col min="15880" max="15881" width="21.42578125" style="2" customWidth="1"/>
    <col min="15882" max="15882" width="18.5703125" style="2" customWidth="1"/>
    <col min="15883" max="15883" width="13.140625" style="2" customWidth="1"/>
    <col min="15884" max="15884" width="10.42578125" style="2" customWidth="1"/>
    <col min="15885" max="15885" width="15.5703125" style="2" customWidth="1"/>
    <col min="15886" max="16129" width="10.42578125" style="2"/>
    <col min="16130" max="16130" width="4" style="2" customWidth="1"/>
    <col min="16131" max="16131" width="4.5703125" style="2" customWidth="1"/>
    <col min="16132" max="16132" width="1.85546875" style="2" customWidth="1"/>
    <col min="16133" max="16133" width="4" style="2" customWidth="1"/>
    <col min="16134" max="16134" width="53" style="2" customWidth="1"/>
    <col min="16135" max="16135" width="0" style="2" hidden="1" customWidth="1"/>
    <col min="16136" max="16137" width="21.42578125" style="2" customWidth="1"/>
    <col min="16138" max="16138" width="18.5703125" style="2" customWidth="1"/>
    <col min="16139" max="16139" width="13.140625" style="2" customWidth="1"/>
    <col min="16140" max="16140" width="10.42578125" style="2" customWidth="1"/>
    <col min="16141" max="16141" width="15.5703125" style="2" customWidth="1"/>
    <col min="16142" max="16384" width="10.42578125" style="2"/>
  </cols>
  <sheetData>
    <row r="1" spans="1:12" ht="19.5" thickBot="1"/>
    <row r="2" spans="1:12" s="4" customFormat="1">
      <c r="B2" s="147" t="s">
        <v>365</v>
      </c>
      <c r="C2" s="148"/>
      <c r="D2" s="148"/>
      <c r="E2" s="148"/>
      <c r="F2" s="148"/>
      <c r="G2" s="148"/>
      <c r="H2" s="148"/>
      <c r="I2" s="148"/>
      <c r="J2" s="151" t="s">
        <v>1188</v>
      </c>
      <c r="K2" s="152"/>
    </row>
    <row r="3" spans="1:12" s="4" customFormat="1" ht="19.5" thickBot="1">
      <c r="B3" s="149"/>
      <c r="C3" s="150"/>
      <c r="D3" s="150"/>
      <c r="E3" s="150"/>
      <c r="F3" s="150"/>
      <c r="G3" s="150"/>
      <c r="H3" s="150"/>
      <c r="I3" s="150"/>
      <c r="J3" s="153"/>
      <c r="K3" s="154"/>
    </row>
    <row r="4" spans="1:12" ht="19.5" thickBot="1">
      <c r="B4" s="1"/>
      <c r="C4" s="1"/>
      <c r="D4" s="1"/>
      <c r="E4" s="1"/>
      <c r="F4" s="1"/>
      <c r="G4" s="1"/>
      <c r="H4" s="1"/>
      <c r="I4" s="1"/>
    </row>
    <row r="5" spans="1:12" ht="18.75" customHeight="1">
      <c r="B5" s="155" t="s">
        <v>1182</v>
      </c>
      <c r="C5" s="156"/>
      <c r="D5" s="156"/>
      <c r="E5" s="156"/>
      <c r="F5" s="156"/>
      <c r="G5" s="157"/>
      <c r="H5" s="163" t="s">
        <v>1187</v>
      </c>
      <c r="I5" s="163" t="s">
        <v>1184</v>
      </c>
      <c r="J5" s="161" t="s">
        <v>1189</v>
      </c>
      <c r="K5" s="162"/>
    </row>
    <row r="6" spans="1:12" ht="28.5" customHeight="1">
      <c r="B6" s="158"/>
      <c r="C6" s="159"/>
      <c r="D6" s="159"/>
      <c r="E6" s="159"/>
      <c r="F6" s="159"/>
      <c r="G6" s="160"/>
      <c r="H6" s="164"/>
      <c r="I6" s="164"/>
      <c r="J6" s="5" t="s">
        <v>366</v>
      </c>
      <c r="K6" s="6" t="s">
        <v>367</v>
      </c>
    </row>
    <row r="7" spans="1:12" s="7" customFormat="1">
      <c r="B7" s="8" t="s">
        <v>368</v>
      </c>
      <c r="C7" s="9" t="s">
        <v>369</v>
      </c>
      <c r="D7" s="9"/>
      <c r="E7" s="9"/>
      <c r="F7" s="9"/>
      <c r="G7" s="9"/>
      <c r="H7" s="10"/>
      <c r="I7" s="10"/>
      <c r="J7" s="11"/>
      <c r="K7" s="12"/>
    </row>
    <row r="8" spans="1:12" s="7" customFormat="1">
      <c r="B8" s="13"/>
      <c r="C8" s="14" t="s">
        <v>370</v>
      </c>
      <c r="D8" s="15" t="s">
        <v>371</v>
      </c>
      <c r="E8" s="15"/>
      <c r="F8" s="15"/>
      <c r="G8" s="16"/>
      <c r="H8" s="10">
        <v>97533779.163088515</v>
      </c>
      <c r="I8" s="10">
        <v>161095553.67000002</v>
      </c>
      <c r="J8" s="17">
        <v>-63561774.506911501</v>
      </c>
      <c r="K8" s="18">
        <v>-0.39455945902216594</v>
      </c>
      <c r="L8" s="7" t="s">
        <v>372</v>
      </c>
    </row>
    <row r="9" spans="1:12" s="4" customFormat="1">
      <c r="A9" s="4" t="s">
        <v>373</v>
      </c>
      <c r="B9" s="19"/>
      <c r="C9" s="20"/>
      <c r="D9" s="21"/>
      <c r="E9" s="50" t="s">
        <v>374</v>
      </c>
      <c r="F9" s="21" t="s">
        <v>375</v>
      </c>
      <c r="G9" s="21"/>
      <c r="H9" s="26">
        <v>76450445.833088487</v>
      </c>
      <c r="I9" s="26">
        <v>146029220.33999997</v>
      </c>
      <c r="J9" s="17">
        <v>-69578774.506911486</v>
      </c>
      <c r="K9" s="18">
        <v>-0.47647158798020806</v>
      </c>
    </row>
    <row r="10" spans="1:12" s="4" customFormat="1">
      <c r="B10" s="19"/>
      <c r="C10" s="20"/>
      <c r="D10" s="21"/>
      <c r="E10" s="14" t="s">
        <v>376</v>
      </c>
      <c r="F10" s="21" t="s">
        <v>377</v>
      </c>
      <c r="G10" s="25"/>
      <c r="H10" s="26">
        <v>21045999.9966667</v>
      </c>
      <c r="I10" s="26">
        <v>15028999.9966667</v>
      </c>
      <c r="J10" s="17">
        <v>6017000</v>
      </c>
      <c r="K10" s="18">
        <v>0.40035930543179971</v>
      </c>
      <c r="L10" s="4" t="s">
        <v>372</v>
      </c>
    </row>
    <row r="11" spans="1:12" s="28" customFormat="1">
      <c r="A11" s="28" t="s">
        <v>378</v>
      </c>
      <c r="B11" s="29"/>
      <c r="C11" s="24"/>
      <c r="D11" s="30"/>
      <c r="E11" s="24"/>
      <c r="F11" s="31" t="s">
        <v>370</v>
      </c>
      <c r="G11" s="31" t="s">
        <v>379</v>
      </c>
      <c r="H11" s="26">
        <v>21045999.9966667</v>
      </c>
      <c r="I11" s="26">
        <v>15028999.9966667</v>
      </c>
      <c r="J11" s="17">
        <v>6017000</v>
      </c>
      <c r="K11" s="18">
        <v>0.40035930543179971</v>
      </c>
    </row>
    <row r="12" spans="1:12" s="28" customFormat="1">
      <c r="A12" s="28" t="s">
        <v>380</v>
      </c>
      <c r="B12" s="29"/>
      <c r="C12" s="24"/>
      <c r="D12" s="30"/>
      <c r="E12" s="24"/>
      <c r="F12" s="31" t="s">
        <v>381</v>
      </c>
      <c r="G12" s="31" t="s">
        <v>382</v>
      </c>
      <c r="H12" s="10">
        <v>0</v>
      </c>
      <c r="I12" s="10">
        <v>0</v>
      </c>
      <c r="J12" s="17">
        <v>0</v>
      </c>
      <c r="K12" s="18" t="s">
        <v>1190</v>
      </c>
    </row>
    <row r="13" spans="1:12" s="28" customFormat="1">
      <c r="A13" s="28" t="s">
        <v>383</v>
      </c>
      <c r="B13" s="29"/>
      <c r="C13" s="24"/>
      <c r="D13" s="30"/>
      <c r="E13" s="24"/>
      <c r="F13" s="31" t="s">
        <v>384</v>
      </c>
      <c r="G13" s="31" t="s">
        <v>385</v>
      </c>
      <c r="H13" s="10">
        <v>0</v>
      </c>
      <c r="I13" s="10">
        <v>0</v>
      </c>
      <c r="J13" s="17">
        <v>0</v>
      </c>
      <c r="K13" s="18" t="s">
        <v>1190</v>
      </c>
    </row>
    <row r="14" spans="1:12" s="28" customFormat="1">
      <c r="A14" s="28" t="s">
        <v>386</v>
      </c>
      <c r="B14" s="29"/>
      <c r="C14" s="24"/>
      <c r="D14" s="30"/>
      <c r="E14" s="24"/>
      <c r="F14" s="31" t="s">
        <v>387</v>
      </c>
      <c r="G14" s="31" t="s">
        <v>388</v>
      </c>
      <c r="H14" s="10">
        <v>0</v>
      </c>
      <c r="I14" s="10">
        <v>0</v>
      </c>
      <c r="J14" s="17">
        <v>0</v>
      </c>
      <c r="K14" s="18" t="s">
        <v>1190</v>
      </c>
    </row>
    <row r="15" spans="1:12" s="28" customFormat="1">
      <c r="A15" s="28" t="s">
        <v>389</v>
      </c>
      <c r="B15" s="29"/>
      <c r="C15" s="24"/>
      <c r="D15" s="30"/>
      <c r="E15" s="24"/>
      <c r="F15" s="31" t="s">
        <v>390</v>
      </c>
      <c r="G15" s="31" t="s">
        <v>391</v>
      </c>
      <c r="H15" s="10">
        <v>0</v>
      </c>
      <c r="I15" s="10">
        <v>0</v>
      </c>
      <c r="J15" s="17">
        <v>0</v>
      </c>
      <c r="K15" s="18" t="s">
        <v>1190</v>
      </c>
    </row>
    <row r="16" spans="1:12" s="28" customFormat="1">
      <c r="A16" s="28" t="s">
        <v>392</v>
      </c>
      <c r="B16" s="29"/>
      <c r="C16" s="24"/>
      <c r="D16" s="30"/>
      <c r="E16" s="24"/>
      <c r="F16" s="31" t="s">
        <v>393</v>
      </c>
      <c r="G16" s="31" t="s">
        <v>394</v>
      </c>
      <c r="H16" s="26">
        <v>0</v>
      </c>
      <c r="I16" s="26">
        <v>0</v>
      </c>
      <c r="J16" s="17">
        <v>0</v>
      </c>
      <c r="K16" s="18" t="s">
        <v>1190</v>
      </c>
    </row>
    <row r="17" spans="1:12" s="32" customFormat="1">
      <c r="B17" s="33"/>
      <c r="C17" s="34"/>
      <c r="D17" s="35"/>
      <c r="E17" s="34" t="s">
        <v>395</v>
      </c>
      <c r="F17" s="35" t="s">
        <v>396</v>
      </c>
      <c r="G17" s="36"/>
      <c r="H17" s="37">
        <v>37333.333333333336</v>
      </c>
      <c r="I17" s="37">
        <v>37333.333333333336</v>
      </c>
      <c r="J17" s="17">
        <v>0</v>
      </c>
      <c r="K17" s="18">
        <v>0</v>
      </c>
      <c r="L17" s="32" t="s">
        <v>372</v>
      </c>
    </row>
    <row r="18" spans="1:12" s="32" customFormat="1">
      <c r="A18" s="32" t="s">
        <v>397</v>
      </c>
      <c r="B18" s="33"/>
      <c r="C18" s="34"/>
      <c r="D18" s="35"/>
      <c r="E18" s="35"/>
      <c r="F18" s="38" t="s">
        <v>370</v>
      </c>
      <c r="G18" s="38" t="s">
        <v>398</v>
      </c>
      <c r="H18" s="10">
        <v>0</v>
      </c>
      <c r="I18" s="10">
        <v>0</v>
      </c>
      <c r="J18" s="17">
        <v>0</v>
      </c>
      <c r="K18" s="18" t="s">
        <v>1190</v>
      </c>
    </row>
    <row r="19" spans="1:12" s="32" customFormat="1">
      <c r="A19" s="32" t="s">
        <v>399</v>
      </c>
      <c r="B19" s="33"/>
      <c r="C19" s="34"/>
      <c r="D19" s="35"/>
      <c r="E19" s="35"/>
      <c r="F19" s="38" t="s">
        <v>381</v>
      </c>
      <c r="G19" s="38" t="s">
        <v>400</v>
      </c>
      <c r="H19" s="10">
        <v>0</v>
      </c>
      <c r="I19" s="10">
        <v>0</v>
      </c>
      <c r="J19" s="17">
        <v>0</v>
      </c>
      <c r="K19" s="18" t="s">
        <v>1190</v>
      </c>
    </row>
    <row r="20" spans="1:12" s="32" customFormat="1">
      <c r="A20" s="32" t="s">
        <v>401</v>
      </c>
      <c r="B20" s="33"/>
      <c r="C20" s="34"/>
      <c r="D20" s="35"/>
      <c r="E20" s="35"/>
      <c r="F20" s="38" t="s">
        <v>384</v>
      </c>
      <c r="G20" s="38" t="s">
        <v>402</v>
      </c>
      <c r="H20" s="26">
        <v>37333.333333333336</v>
      </c>
      <c r="I20" s="26">
        <v>37333.333333333336</v>
      </c>
      <c r="J20" s="17">
        <v>0</v>
      </c>
      <c r="K20" s="18">
        <v>0</v>
      </c>
    </row>
    <row r="21" spans="1:12" s="32" customFormat="1">
      <c r="A21" s="32" t="s">
        <v>403</v>
      </c>
      <c r="B21" s="33"/>
      <c r="C21" s="34"/>
      <c r="D21" s="35"/>
      <c r="E21" s="35"/>
      <c r="F21" s="38" t="s">
        <v>387</v>
      </c>
      <c r="G21" s="38" t="s">
        <v>404</v>
      </c>
      <c r="H21" s="10">
        <v>0</v>
      </c>
      <c r="I21" s="10">
        <v>0</v>
      </c>
      <c r="J21" s="17">
        <v>0</v>
      </c>
      <c r="K21" s="18" t="s">
        <v>1190</v>
      </c>
    </row>
    <row r="22" spans="1:12" s="32" customFormat="1">
      <c r="A22" s="32" t="s">
        <v>405</v>
      </c>
      <c r="B22" s="33"/>
      <c r="C22" s="34"/>
      <c r="D22" s="35"/>
      <c r="E22" s="34" t="s">
        <v>406</v>
      </c>
      <c r="F22" s="35" t="s">
        <v>407</v>
      </c>
      <c r="G22" s="35"/>
      <c r="H22" s="10">
        <v>0</v>
      </c>
      <c r="I22" s="10">
        <v>0</v>
      </c>
      <c r="J22" s="17">
        <v>0</v>
      </c>
      <c r="K22" s="18" t="s">
        <v>1190</v>
      </c>
    </row>
    <row r="23" spans="1:12" s="43" customFormat="1">
      <c r="A23" s="39" t="s">
        <v>408</v>
      </c>
      <c r="B23" s="40"/>
      <c r="C23" s="41" t="s">
        <v>381</v>
      </c>
      <c r="D23" s="42" t="s">
        <v>409</v>
      </c>
      <c r="E23" s="42"/>
      <c r="F23" s="42"/>
      <c r="G23" s="42"/>
      <c r="H23" s="10">
        <v>-3779000</v>
      </c>
      <c r="I23" s="10">
        <v>-5574798.3080000002</v>
      </c>
      <c r="J23" s="17">
        <v>1795798.3080000002</v>
      </c>
      <c r="K23" s="18">
        <v>-0.32212794235496855</v>
      </c>
    </row>
    <row r="24" spans="1:12" s="43" customFormat="1">
      <c r="A24" s="39" t="s">
        <v>410</v>
      </c>
      <c r="B24" s="40"/>
      <c r="C24" s="41" t="s">
        <v>384</v>
      </c>
      <c r="D24" s="42" t="s">
        <v>411</v>
      </c>
      <c r="E24" s="42"/>
      <c r="F24" s="42"/>
      <c r="G24" s="42"/>
      <c r="H24" s="10">
        <v>254908.08000000002</v>
      </c>
      <c r="I24" s="10">
        <v>8314908.0800000001</v>
      </c>
      <c r="J24" s="17">
        <v>-8060000</v>
      </c>
      <c r="K24" s="18">
        <v>-0.96934324738800959</v>
      </c>
    </row>
    <row r="25" spans="1:12" s="43" customFormat="1">
      <c r="A25" s="39" t="s">
        <v>412</v>
      </c>
      <c r="B25" s="44"/>
      <c r="C25" s="41" t="s">
        <v>387</v>
      </c>
      <c r="D25" s="42" t="s">
        <v>413</v>
      </c>
      <c r="E25" s="42"/>
      <c r="F25" s="42"/>
      <c r="G25" s="45"/>
      <c r="H25" s="46">
        <v>179312092.53085542</v>
      </c>
      <c r="I25" s="46">
        <v>171581915.53085542</v>
      </c>
      <c r="J25" s="17">
        <v>7730177</v>
      </c>
      <c r="K25" s="18">
        <v>4.5052399468112299E-2</v>
      </c>
      <c r="L25" s="43" t="s">
        <v>372</v>
      </c>
    </row>
    <row r="26" spans="1:12" s="32" customFormat="1">
      <c r="A26" s="32" t="s">
        <v>414</v>
      </c>
      <c r="B26" s="33"/>
      <c r="C26" s="34"/>
      <c r="D26" s="35"/>
      <c r="E26" s="34" t="s">
        <v>374</v>
      </c>
      <c r="F26" s="35" t="s">
        <v>415</v>
      </c>
      <c r="G26" s="35"/>
      <c r="H26" s="26">
        <v>176166617.18418875</v>
      </c>
      <c r="I26" s="26">
        <v>168436440.18418875</v>
      </c>
      <c r="J26" s="17">
        <v>7730177</v>
      </c>
      <c r="K26" s="18">
        <v>4.5893732921135653E-2</v>
      </c>
    </row>
    <row r="27" spans="1:12" s="32" customFormat="1">
      <c r="A27" s="32" t="s">
        <v>416</v>
      </c>
      <c r="B27" s="33"/>
      <c r="C27" s="34"/>
      <c r="D27" s="35"/>
      <c r="E27" s="34" t="s">
        <v>376</v>
      </c>
      <c r="F27" s="35" t="s">
        <v>417</v>
      </c>
      <c r="G27" s="35"/>
      <c r="H27" s="26">
        <v>1725032.7733333334</v>
      </c>
      <c r="I27" s="26">
        <v>1725032.7733333334</v>
      </c>
      <c r="J27" s="17">
        <v>0</v>
      </c>
      <c r="K27" s="18">
        <v>0</v>
      </c>
    </row>
    <row r="28" spans="1:12" s="4" customFormat="1">
      <c r="A28" s="32" t="s">
        <v>418</v>
      </c>
      <c r="B28" s="19"/>
      <c r="C28" s="20"/>
      <c r="D28" s="21"/>
      <c r="E28" s="20" t="s">
        <v>395</v>
      </c>
      <c r="F28" s="21" t="s">
        <v>419</v>
      </c>
      <c r="G28" s="47"/>
      <c r="H28" s="26">
        <v>1420442.5733333332</v>
      </c>
      <c r="I28" s="26">
        <v>1420442.5733333332</v>
      </c>
      <c r="J28" s="17">
        <v>0</v>
      </c>
      <c r="K28" s="18">
        <v>0</v>
      </c>
    </row>
    <row r="29" spans="1:12" s="7" customFormat="1">
      <c r="A29" s="48" t="s">
        <v>420</v>
      </c>
      <c r="B29" s="49"/>
      <c r="C29" s="50" t="s">
        <v>390</v>
      </c>
      <c r="D29" s="15" t="s">
        <v>421</v>
      </c>
      <c r="E29" s="15"/>
      <c r="F29" s="15"/>
      <c r="G29" s="15"/>
      <c r="H29" s="10">
        <v>1062846.0533333335</v>
      </c>
      <c r="I29" s="10">
        <v>1062846.0533333335</v>
      </c>
      <c r="J29" s="17">
        <v>0</v>
      </c>
      <c r="K29" s="18">
        <v>0</v>
      </c>
    </row>
    <row r="30" spans="1:12" s="7" customFormat="1">
      <c r="A30" s="48" t="s">
        <v>422</v>
      </c>
      <c r="B30" s="49"/>
      <c r="C30" s="50" t="s">
        <v>393</v>
      </c>
      <c r="D30" s="15" t="s">
        <v>423</v>
      </c>
      <c r="E30" s="15"/>
      <c r="F30" s="15"/>
      <c r="G30" s="15"/>
      <c r="H30" s="10">
        <v>1761434.16</v>
      </c>
      <c r="I30" s="10">
        <v>1761434.16</v>
      </c>
      <c r="J30" s="17">
        <v>0</v>
      </c>
      <c r="K30" s="18">
        <v>0</v>
      </c>
    </row>
    <row r="31" spans="1:12" s="7" customFormat="1">
      <c r="A31" s="48" t="s">
        <v>424</v>
      </c>
      <c r="B31" s="49"/>
      <c r="C31" s="50" t="s">
        <v>425</v>
      </c>
      <c r="D31" s="15" t="s">
        <v>426</v>
      </c>
      <c r="E31" s="15"/>
      <c r="F31" s="15"/>
      <c r="G31" s="15"/>
      <c r="H31" s="10">
        <v>10151698.359999998</v>
      </c>
      <c r="I31" s="10">
        <v>10151698.359999998</v>
      </c>
      <c r="J31" s="17">
        <v>0</v>
      </c>
      <c r="K31" s="18">
        <v>0</v>
      </c>
    </row>
    <row r="32" spans="1:12" s="7" customFormat="1">
      <c r="A32" s="48" t="s">
        <v>427</v>
      </c>
      <c r="B32" s="40"/>
      <c r="C32" s="41" t="s">
        <v>428</v>
      </c>
      <c r="D32" s="51" t="s">
        <v>429</v>
      </c>
      <c r="E32" s="52"/>
      <c r="F32" s="52"/>
      <c r="G32" s="52"/>
      <c r="H32" s="10">
        <v>0</v>
      </c>
      <c r="I32" s="10">
        <v>0</v>
      </c>
      <c r="J32" s="17">
        <v>0</v>
      </c>
      <c r="K32" s="18" t="s">
        <v>1190</v>
      </c>
    </row>
    <row r="33" spans="1:12" s="7" customFormat="1">
      <c r="A33" s="48" t="s">
        <v>430</v>
      </c>
      <c r="B33" s="49"/>
      <c r="C33" s="50" t="s">
        <v>431</v>
      </c>
      <c r="D33" s="15" t="s">
        <v>432</v>
      </c>
      <c r="E33" s="15"/>
      <c r="F33" s="15"/>
      <c r="G33" s="15"/>
      <c r="H33" s="10">
        <v>726151.01333333342</v>
      </c>
      <c r="I33" s="10">
        <v>726151.01333333342</v>
      </c>
      <c r="J33" s="17">
        <v>0</v>
      </c>
      <c r="K33" s="18">
        <v>0</v>
      </c>
    </row>
    <row r="34" spans="1:12" s="7" customFormat="1">
      <c r="B34" s="53"/>
      <c r="C34" s="145" t="s">
        <v>433</v>
      </c>
      <c r="D34" s="145"/>
      <c r="E34" s="145"/>
      <c r="F34" s="145"/>
      <c r="G34" s="146"/>
      <c r="H34" s="54">
        <v>287023909.36061054</v>
      </c>
      <c r="I34" s="54">
        <v>349119708.55952209</v>
      </c>
      <c r="J34" s="55">
        <v>-62095799.198911548</v>
      </c>
      <c r="K34" s="56">
        <v>-0.17786391795272916</v>
      </c>
      <c r="L34" s="7" t="s">
        <v>372</v>
      </c>
    </row>
    <row r="35" spans="1:12" s="4" customFormat="1">
      <c r="B35" s="57"/>
      <c r="C35" s="20"/>
      <c r="D35" s="21"/>
      <c r="E35" s="21"/>
      <c r="F35" s="21"/>
      <c r="G35" s="21"/>
      <c r="H35" s="26"/>
      <c r="I35" s="26"/>
      <c r="J35" s="22"/>
      <c r="K35" s="23"/>
    </row>
    <row r="36" spans="1:12" s="7" customFormat="1">
      <c r="B36" s="58" t="s">
        <v>434</v>
      </c>
      <c r="C36" s="59" t="s">
        <v>435</v>
      </c>
      <c r="D36" s="60"/>
      <c r="E36" s="60"/>
      <c r="F36" s="60"/>
      <c r="G36" s="60"/>
      <c r="H36" s="26"/>
      <c r="I36" s="26"/>
      <c r="J36" s="17"/>
      <c r="K36" s="18"/>
    </row>
    <row r="37" spans="1:12" s="7" customFormat="1">
      <c r="B37" s="49"/>
      <c r="C37" s="14" t="s">
        <v>370</v>
      </c>
      <c r="D37" s="15" t="s">
        <v>436</v>
      </c>
      <c r="E37" s="61"/>
      <c r="F37" s="15"/>
      <c r="G37" s="16"/>
      <c r="H37" s="10">
        <v>86124595.576287791</v>
      </c>
      <c r="I37" s="10">
        <v>85084131.866666675</v>
      </c>
      <c r="J37" s="17">
        <v>1040463.7096211165</v>
      </c>
      <c r="K37" s="18">
        <v>1.2228645774415405E-2</v>
      </c>
      <c r="L37" s="7" t="s">
        <v>372</v>
      </c>
    </row>
    <row r="38" spans="1:12" s="4" customFormat="1">
      <c r="A38" s="4" t="s">
        <v>437</v>
      </c>
      <c r="B38" s="19"/>
      <c r="C38" s="20"/>
      <c r="D38" s="21"/>
      <c r="E38" s="24" t="s">
        <v>374</v>
      </c>
      <c r="F38" s="21" t="s">
        <v>438</v>
      </c>
      <c r="G38" s="21"/>
      <c r="H38" s="26">
        <v>85765560.829621121</v>
      </c>
      <c r="I38" s="26">
        <v>84731182.120000005</v>
      </c>
      <c r="J38" s="17">
        <v>1034378.7096211165</v>
      </c>
      <c r="K38" s="18">
        <v>1.2207769132220818E-2</v>
      </c>
    </row>
    <row r="39" spans="1:12" s="4" customFormat="1">
      <c r="A39" s="4" t="s">
        <v>439</v>
      </c>
      <c r="B39" s="19"/>
      <c r="C39" s="20"/>
      <c r="D39" s="21"/>
      <c r="E39" s="20" t="s">
        <v>376</v>
      </c>
      <c r="F39" s="21" t="s">
        <v>440</v>
      </c>
      <c r="G39" s="21"/>
      <c r="H39" s="26">
        <v>359034.74666666664</v>
      </c>
      <c r="I39" s="26">
        <v>352949.74666666664</v>
      </c>
      <c r="J39" s="17">
        <v>6085</v>
      </c>
      <c r="K39" s="18">
        <v>1.7240414697752442E-2</v>
      </c>
    </row>
    <row r="40" spans="1:12" s="7" customFormat="1">
      <c r="B40" s="49"/>
      <c r="C40" s="50" t="s">
        <v>381</v>
      </c>
      <c r="D40" s="15" t="s">
        <v>441</v>
      </c>
      <c r="E40" s="61"/>
      <c r="F40" s="15"/>
      <c r="G40" s="16"/>
      <c r="H40" s="10">
        <v>34519821.329999998</v>
      </c>
      <c r="I40" s="10">
        <v>34301271.329999998</v>
      </c>
      <c r="J40" s="17">
        <v>218550</v>
      </c>
      <c r="K40" s="18">
        <v>6.3714839574723139E-3</v>
      </c>
      <c r="L40" s="7" t="s">
        <v>372</v>
      </c>
    </row>
    <row r="41" spans="1:12" s="4" customFormat="1">
      <c r="A41" s="4" t="s">
        <v>442</v>
      </c>
      <c r="B41" s="57"/>
      <c r="C41" s="20"/>
      <c r="D41" s="21"/>
      <c r="E41" s="20" t="s">
        <v>374</v>
      </c>
      <c r="F41" s="21" t="s">
        <v>443</v>
      </c>
      <c r="G41" s="21"/>
      <c r="H41" s="10">
        <v>0</v>
      </c>
      <c r="I41" s="10">
        <v>0</v>
      </c>
      <c r="J41" s="17">
        <v>0</v>
      </c>
      <c r="K41" s="18" t="s">
        <v>1190</v>
      </c>
    </row>
    <row r="42" spans="1:12" s="4" customFormat="1">
      <c r="A42" s="4" t="s">
        <v>444</v>
      </c>
      <c r="B42" s="57"/>
      <c r="C42" s="20"/>
      <c r="D42" s="21"/>
      <c r="E42" s="20" t="s">
        <v>376</v>
      </c>
      <c r="F42" s="21" t="s">
        <v>445</v>
      </c>
      <c r="G42" s="21"/>
      <c r="H42" s="10">
        <v>0</v>
      </c>
      <c r="I42" s="10">
        <v>0</v>
      </c>
      <c r="J42" s="17">
        <v>0</v>
      </c>
      <c r="K42" s="18" t="s">
        <v>1190</v>
      </c>
    </row>
    <row r="43" spans="1:12" s="4" customFormat="1">
      <c r="A43" s="4" t="s">
        <v>446</v>
      </c>
      <c r="B43" s="57"/>
      <c r="C43" s="20"/>
      <c r="D43" s="62"/>
      <c r="E43" s="34" t="s">
        <v>395</v>
      </c>
      <c r="F43" s="35" t="s">
        <v>447</v>
      </c>
      <c r="G43" s="35"/>
      <c r="H43" s="10">
        <v>0</v>
      </c>
      <c r="I43" s="10">
        <v>0</v>
      </c>
      <c r="J43" s="17">
        <v>0</v>
      </c>
      <c r="K43" s="18" t="s">
        <v>1190</v>
      </c>
    </row>
    <row r="44" spans="1:12" s="4" customFormat="1">
      <c r="A44" s="4" t="s">
        <v>448</v>
      </c>
      <c r="B44" s="57"/>
      <c r="C44" s="20"/>
      <c r="D44" s="62"/>
      <c r="E44" s="34" t="s">
        <v>406</v>
      </c>
      <c r="F44" s="35" t="s">
        <v>449</v>
      </c>
      <c r="G44" s="35"/>
      <c r="H44" s="10">
        <v>0</v>
      </c>
      <c r="I44" s="10">
        <v>0</v>
      </c>
      <c r="J44" s="17">
        <v>0</v>
      </c>
      <c r="K44" s="18" t="s">
        <v>1190</v>
      </c>
    </row>
    <row r="45" spans="1:12" s="4" customFormat="1">
      <c r="A45" s="4" t="s">
        <v>450</v>
      </c>
      <c r="B45" s="57"/>
      <c r="C45" s="20"/>
      <c r="D45" s="62"/>
      <c r="E45" s="34" t="s">
        <v>451</v>
      </c>
      <c r="F45" s="35" t="s">
        <v>452</v>
      </c>
      <c r="G45" s="35"/>
      <c r="H45" s="10">
        <v>0</v>
      </c>
      <c r="I45" s="10">
        <v>0</v>
      </c>
      <c r="J45" s="17">
        <v>0</v>
      </c>
      <c r="K45" s="18" t="s">
        <v>1190</v>
      </c>
    </row>
    <row r="46" spans="1:12" s="4" customFormat="1">
      <c r="A46" s="4" t="s">
        <v>453</v>
      </c>
      <c r="B46" s="63"/>
      <c r="C46" s="34"/>
      <c r="D46" s="64"/>
      <c r="E46" s="34" t="s">
        <v>454</v>
      </c>
      <c r="F46" s="35" t="s">
        <v>455</v>
      </c>
      <c r="G46" s="35"/>
      <c r="H46" s="10">
        <v>0</v>
      </c>
      <c r="I46" s="10">
        <v>0</v>
      </c>
      <c r="J46" s="17">
        <v>0</v>
      </c>
      <c r="K46" s="18" t="s">
        <v>1190</v>
      </c>
    </row>
    <row r="47" spans="1:12" s="4" customFormat="1">
      <c r="A47" s="4" t="s">
        <v>456</v>
      </c>
      <c r="B47" s="57"/>
      <c r="C47" s="20"/>
      <c r="D47" s="62"/>
      <c r="E47" s="34" t="s">
        <v>457</v>
      </c>
      <c r="F47" s="35" t="s">
        <v>1181</v>
      </c>
      <c r="G47" s="35"/>
      <c r="H47" s="10">
        <v>0</v>
      </c>
      <c r="I47" s="10">
        <v>0</v>
      </c>
      <c r="J47" s="17">
        <v>0</v>
      </c>
      <c r="K47" s="18" t="s">
        <v>1190</v>
      </c>
    </row>
    <row r="48" spans="1:12" s="4" customFormat="1">
      <c r="A48" s="4" t="s">
        <v>458</v>
      </c>
      <c r="B48" s="57"/>
      <c r="C48" s="20"/>
      <c r="D48" s="62"/>
      <c r="E48" s="34" t="s">
        <v>459</v>
      </c>
      <c r="F48" s="35" t="s">
        <v>460</v>
      </c>
      <c r="G48" s="35"/>
      <c r="H48" s="10">
        <v>0</v>
      </c>
      <c r="I48" s="10">
        <v>0</v>
      </c>
      <c r="J48" s="17">
        <v>0</v>
      </c>
      <c r="K48" s="18" t="s">
        <v>1190</v>
      </c>
    </row>
    <row r="49" spans="1:13" s="4" customFormat="1">
      <c r="A49" s="4" t="s">
        <v>461</v>
      </c>
      <c r="B49" s="57"/>
      <c r="C49" s="20"/>
      <c r="D49" s="62"/>
      <c r="E49" s="34" t="s">
        <v>462</v>
      </c>
      <c r="F49" s="35" t="s">
        <v>463</v>
      </c>
      <c r="G49" s="35"/>
      <c r="H49" s="10">
        <v>0</v>
      </c>
      <c r="I49" s="10">
        <v>0</v>
      </c>
      <c r="J49" s="17">
        <v>0</v>
      </c>
      <c r="K49" s="18" t="s">
        <v>1190</v>
      </c>
    </row>
    <row r="50" spans="1:13" s="4" customFormat="1">
      <c r="A50" s="4" t="s">
        <v>464</v>
      </c>
      <c r="B50" s="57"/>
      <c r="C50" s="20"/>
      <c r="D50" s="62"/>
      <c r="E50" s="34" t="s">
        <v>465</v>
      </c>
      <c r="F50" s="35" t="s">
        <v>466</v>
      </c>
      <c r="G50" s="35"/>
      <c r="H50" s="10">
        <v>0</v>
      </c>
      <c r="I50" s="10">
        <v>0</v>
      </c>
      <c r="J50" s="17">
        <v>0</v>
      </c>
      <c r="K50" s="18" t="s">
        <v>1190</v>
      </c>
    </row>
    <row r="51" spans="1:13" s="4" customFormat="1">
      <c r="A51" s="4" t="s">
        <v>467</v>
      </c>
      <c r="B51" s="57"/>
      <c r="C51" s="20"/>
      <c r="D51" s="62"/>
      <c r="E51" s="34" t="s">
        <v>468</v>
      </c>
      <c r="F51" s="35" t="s">
        <v>469</v>
      </c>
      <c r="G51" s="35"/>
      <c r="H51" s="26">
        <v>233021.73333333331</v>
      </c>
      <c r="I51" s="26">
        <v>229571.73333333331</v>
      </c>
      <c r="J51" s="17">
        <v>3450</v>
      </c>
      <c r="K51" s="18">
        <v>1.5027982539081467E-2</v>
      </c>
    </row>
    <row r="52" spans="1:13" s="4" customFormat="1">
      <c r="A52" s="4" t="s">
        <v>470</v>
      </c>
      <c r="B52" s="57"/>
      <c r="C52" s="20"/>
      <c r="D52" s="62"/>
      <c r="E52" s="34" t="s">
        <v>471</v>
      </c>
      <c r="F52" s="35" t="s">
        <v>472</v>
      </c>
      <c r="G52" s="35"/>
      <c r="H52" s="26">
        <v>0</v>
      </c>
      <c r="I52" s="26">
        <v>0</v>
      </c>
      <c r="J52" s="17">
        <v>0</v>
      </c>
      <c r="K52" s="18" t="s">
        <v>1190</v>
      </c>
    </row>
    <row r="53" spans="1:13" s="4" customFormat="1">
      <c r="A53" s="4" t="s">
        <v>473</v>
      </c>
      <c r="B53" s="57"/>
      <c r="C53" s="20"/>
      <c r="D53" s="62"/>
      <c r="E53" s="34" t="s">
        <v>474</v>
      </c>
      <c r="F53" s="35" t="s">
        <v>475</v>
      </c>
      <c r="G53" s="35"/>
      <c r="H53" s="26">
        <v>1593374.1733333333</v>
      </c>
      <c r="I53" s="26">
        <v>1593374.1733333333</v>
      </c>
      <c r="J53" s="17">
        <v>0</v>
      </c>
      <c r="K53" s="18">
        <v>0</v>
      </c>
    </row>
    <row r="54" spans="1:13" s="4" customFormat="1">
      <c r="A54" s="4" t="s">
        <v>476</v>
      </c>
      <c r="B54" s="57"/>
      <c r="C54" s="20"/>
      <c r="D54" s="62"/>
      <c r="E54" s="34" t="s">
        <v>477</v>
      </c>
      <c r="F54" s="35" t="s">
        <v>478</v>
      </c>
      <c r="G54" s="35"/>
      <c r="H54" s="26">
        <v>8800513.2266666666</v>
      </c>
      <c r="I54" s="26">
        <v>8800513.2266666666</v>
      </c>
      <c r="J54" s="17">
        <v>0</v>
      </c>
      <c r="K54" s="18">
        <v>0</v>
      </c>
    </row>
    <row r="55" spans="1:13" s="4" customFormat="1">
      <c r="A55" s="4" t="s">
        <v>479</v>
      </c>
      <c r="B55" s="57"/>
      <c r="C55" s="65"/>
      <c r="D55" s="47"/>
      <c r="E55" s="34" t="s">
        <v>480</v>
      </c>
      <c r="F55" s="66" t="s">
        <v>481</v>
      </c>
      <c r="G55" s="66"/>
      <c r="H55" s="27">
        <v>6906668.9833333334</v>
      </c>
      <c r="I55" s="27">
        <v>6906668.9833333334</v>
      </c>
      <c r="J55" s="17">
        <v>0</v>
      </c>
      <c r="K55" s="18">
        <v>0</v>
      </c>
      <c r="M55" s="67"/>
    </row>
    <row r="56" spans="1:13" s="4" customFormat="1">
      <c r="A56" s="4" t="s">
        <v>482</v>
      </c>
      <c r="B56" s="57"/>
      <c r="C56" s="65"/>
      <c r="D56" s="47"/>
      <c r="E56" s="34" t="s">
        <v>483</v>
      </c>
      <c r="F56" s="66" t="s">
        <v>484</v>
      </c>
      <c r="G56" s="66"/>
      <c r="H56" s="26">
        <v>16986243.213333331</v>
      </c>
      <c r="I56" s="26">
        <v>16771143.213333335</v>
      </c>
      <c r="J56" s="17">
        <v>215099.99999999627</v>
      </c>
      <c r="K56" s="18">
        <v>1.2825601526614371E-2</v>
      </c>
      <c r="M56" s="67"/>
    </row>
    <row r="57" spans="1:13" s="4" customFormat="1">
      <c r="A57" s="4" t="s">
        <v>485</v>
      </c>
      <c r="B57" s="57"/>
      <c r="C57" s="65"/>
      <c r="D57" s="47"/>
      <c r="E57" s="34" t="s">
        <v>486</v>
      </c>
      <c r="F57" s="66" t="s">
        <v>487</v>
      </c>
      <c r="G57" s="66"/>
      <c r="H57" s="26">
        <v>0</v>
      </c>
      <c r="I57" s="26">
        <v>0</v>
      </c>
      <c r="J57" s="17">
        <v>0</v>
      </c>
      <c r="K57" s="18" t="s">
        <v>1190</v>
      </c>
      <c r="M57" s="67"/>
    </row>
    <row r="58" spans="1:13" s="4" customFormat="1">
      <c r="B58" s="57"/>
      <c r="C58" s="50" t="s">
        <v>384</v>
      </c>
      <c r="D58" s="15" t="s">
        <v>488</v>
      </c>
      <c r="E58" s="68"/>
      <c r="F58" s="69"/>
      <c r="G58" s="70"/>
      <c r="H58" s="10">
        <v>21826892.056666665</v>
      </c>
      <c r="I58" s="10">
        <v>21521490.056666665</v>
      </c>
      <c r="J58" s="17">
        <v>305402</v>
      </c>
      <c r="K58" s="18">
        <v>1.4190560188716872E-2</v>
      </c>
      <c r="L58" s="4" t="s">
        <v>372</v>
      </c>
      <c r="M58" s="67"/>
    </row>
    <row r="59" spans="1:13" s="32" customFormat="1">
      <c r="A59" s="32" t="s">
        <v>489</v>
      </c>
      <c r="B59" s="63"/>
      <c r="C59" s="41"/>
      <c r="D59" s="42"/>
      <c r="E59" s="34" t="s">
        <v>374</v>
      </c>
      <c r="F59" s="66" t="s">
        <v>490</v>
      </c>
      <c r="G59" s="71"/>
      <c r="H59" s="26">
        <v>21598295.906666666</v>
      </c>
      <c r="I59" s="26">
        <v>21295263.906666666</v>
      </c>
      <c r="J59" s="17">
        <v>303032</v>
      </c>
      <c r="K59" s="18">
        <v>1.4230018530323693E-2</v>
      </c>
      <c r="M59" s="72"/>
    </row>
    <row r="60" spans="1:13" s="32" customFormat="1">
      <c r="A60" s="32" t="s">
        <v>491</v>
      </c>
      <c r="B60" s="63"/>
      <c r="C60" s="73"/>
      <c r="D60" s="34"/>
      <c r="E60" s="34" t="s">
        <v>376</v>
      </c>
      <c r="F60" s="66" t="s">
        <v>1183</v>
      </c>
      <c r="G60" s="71"/>
      <c r="H60" s="26">
        <v>68098</v>
      </c>
      <c r="I60" s="26">
        <v>68098</v>
      </c>
      <c r="J60" s="17">
        <v>0</v>
      </c>
      <c r="K60" s="18">
        <v>0</v>
      </c>
      <c r="M60" s="72"/>
    </row>
    <row r="61" spans="1:13" s="32" customFormat="1">
      <c r="A61" s="32" t="s">
        <v>492</v>
      </c>
      <c r="B61" s="63"/>
      <c r="C61" s="73"/>
      <c r="D61" s="34"/>
      <c r="E61" s="34" t="s">
        <v>395</v>
      </c>
      <c r="F61" s="66" t="s">
        <v>493</v>
      </c>
      <c r="G61" s="71"/>
      <c r="H61" s="26">
        <v>160498.15</v>
      </c>
      <c r="I61" s="26">
        <v>158128.15</v>
      </c>
      <c r="J61" s="17">
        <v>2370</v>
      </c>
      <c r="K61" s="18">
        <v>1.4987843720425491E-2</v>
      </c>
      <c r="M61" s="72"/>
    </row>
    <row r="62" spans="1:13" s="32" customFormat="1">
      <c r="A62" s="32" t="s">
        <v>494</v>
      </c>
      <c r="B62" s="63"/>
      <c r="C62" s="41" t="s">
        <v>387</v>
      </c>
      <c r="D62" s="74" t="s">
        <v>495</v>
      </c>
      <c r="E62" s="34"/>
      <c r="F62" s="75"/>
      <c r="G62" s="74"/>
      <c r="H62" s="26">
        <v>11554347.469999999</v>
      </c>
      <c r="I62" s="26">
        <v>11384307.470000003</v>
      </c>
      <c r="J62" s="17">
        <v>170039.99999999627</v>
      </c>
      <c r="K62" s="18">
        <v>1.4936349922741171E-2</v>
      </c>
      <c r="M62" s="72"/>
    </row>
    <row r="63" spans="1:13" s="7" customFormat="1">
      <c r="A63" s="7" t="s">
        <v>496</v>
      </c>
      <c r="B63" s="63"/>
      <c r="C63" s="50" t="s">
        <v>390</v>
      </c>
      <c r="D63" s="76" t="s">
        <v>497</v>
      </c>
      <c r="E63" s="50"/>
      <c r="F63" s="69"/>
      <c r="G63" s="69"/>
      <c r="H63" s="26">
        <v>2618003.0499999993</v>
      </c>
      <c r="I63" s="26">
        <v>2579303.0499999993</v>
      </c>
      <c r="J63" s="17">
        <v>38700</v>
      </c>
      <c r="K63" s="18">
        <v>1.5004053129778608E-2</v>
      </c>
    </row>
    <row r="64" spans="1:13" s="7" customFormat="1">
      <c r="B64" s="63"/>
      <c r="C64" s="50" t="s">
        <v>393</v>
      </c>
      <c r="D64" s="76" t="s">
        <v>498</v>
      </c>
      <c r="E64" s="60"/>
      <c r="F64" s="76"/>
      <c r="G64" s="77"/>
      <c r="H64" s="10">
        <v>155035333.68624586</v>
      </c>
      <c r="I64" s="10">
        <v>156069687.14097789</v>
      </c>
      <c r="J64" s="17">
        <v>-1034353.4547320306</v>
      </c>
      <c r="K64" s="18">
        <v>-6.6275102723676134E-3</v>
      </c>
      <c r="L64" s="7" t="s">
        <v>372</v>
      </c>
    </row>
    <row r="65" spans="1:12" s="4" customFormat="1">
      <c r="A65" s="4" t="s">
        <v>499</v>
      </c>
      <c r="B65" s="57"/>
      <c r="C65" s="20"/>
      <c r="D65" s="78"/>
      <c r="E65" s="20" t="s">
        <v>374</v>
      </c>
      <c r="F65" s="21" t="s">
        <v>500</v>
      </c>
      <c r="G65" s="78"/>
      <c r="H65" s="26">
        <v>65940025.943336897</v>
      </c>
      <c r="I65" s="26">
        <v>66338970.464168899</v>
      </c>
      <c r="J65" s="17">
        <v>-398944.52083200216</v>
      </c>
      <c r="K65" s="18">
        <v>-6.0137279496594032E-3</v>
      </c>
    </row>
    <row r="66" spans="1:12" s="4" customFormat="1">
      <c r="A66" s="4" t="s">
        <v>501</v>
      </c>
      <c r="B66" s="57"/>
      <c r="C66" s="20"/>
      <c r="D66" s="78"/>
      <c r="E66" s="20" t="s">
        <v>376</v>
      </c>
      <c r="F66" s="21" t="s">
        <v>502</v>
      </c>
      <c r="G66" s="78"/>
      <c r="H66" s="26">
        <v>3617924.5101822224</v>
      </c>
      <c r="I66" s="26">
        <v>3617924.5101822224</v>
      </c>
      <c r="J66" s="17">
        <v>0</v>
      </c>
      <c r="K66" s="18">
        <v>0</v>
      </c>
    </row>
    <row r="67" spans="1:12" s="4" customFormat="1">
      <c r="A67" s="4" t="s">
        <v>503</v>
      </c>
      <c r="B67" s="57"/>
      <c r="C67" s="20"/>
      <c r="D67" s="78"/>
      <c r="E67" s="20" t="s">
        <v>395</v>
      </c>
      <c r="F67" s="21" t="s">
        <v>504</v>
      </c>
      <c r="G67" s="78"/>
      <c r="H67" s="26">
        <v>66404627.284799993</v>
      </c>
      <c r="I67" s="26">
        <v>66815612.751466662</v>
      </c>
      <c r="J67" s="17">
        <v>-410985.46666666865</v>
      </c>
      <c r="K67" s="18">
        <v>-6.1510394014555698E-3</v>
      </c>
    </row>
    <row r="68" spans="1:12" s="4" customFormat="1">
      <c r="A68" s="4" t="s">
        <v>505</v>
      </c>
      <c r="B68" s="57"/>
      <c r="C68" s="20"/>
      <c r="D68" s="78"/>
      <c r="E68" s="20" t="s">
        <v>406</v>
      </c>
      <c r="F68" s="21" t="s">
        <v>506</v>
      </c>
      <c r="G68" s="78"/>
      <c r="H68" s="26">
        <v>2158519.0082488894</v>
      </c>
      <c r="I68" s="26">
        <v>2187067.0082488889</v>
      </c>
      <c r="J68" s="17">
        <v>-28547.999999999534</v>
      </c>
      <c r="K68" s="18">
        <v>-1.3053098004005354E-2</v>
      </c>
    </row>
    <row r="69" spans="1:12" s="4" customFormat="1">
      <c r="A69" s="4" t="s">
        <v>507</v>
      </c>
      <c r="B69" s="57"/>
      <c r="C69" s="20"/>
      <c r="D69" s="78"/>
      <c r="E69" s="20" t="s">
        <v>451</v>
      </c>
      <c r="F69" s="21" t="s">
        <v>508</v>
      </c>
      <c r="G69" s="78"/>
      <c r="H69" s="26">
        <v>16914236.939677864</v>
      </c>
      <c r="I69" s="26">
        <v>17110112.406911198</v>
      </c>
      <c r="J69" s="17">
        <v>-195875.46723333374</v>
      </c>
      <c r="K69" s="18">
        <v>-1.1447935733853788E-2</v>
      </c>
    </row>
    <row r="70" spans="1:12" s="4" customFormat="1">
      <c r="A70" s="4" t="s">
        <v>509</v>
      </c>
      <c r="B70" s="57"/>
      <c r="C70" s="50" t="s">
        <v>425</v>
      </c>
      <c r="D70" s="76" t="s">
        <v>510</v>
      </c>
      <c r="E70" s="79"/>
      <c r="F70" s="69"/>
      <c r="G70" s="69"/>
      <c r="H70" s="10">
        <v>2528150.0966666671</v>
      </c>
      <c r="I70" s="10">
        <v>2528150.0966666671</v>
      </c>
      <c r="J70" s="17">
        <v>0</v>
      </c>
      <c r="K70" s="18">
        <v>0</v>
      </c>
    </row>
    <row r="71" spans="1:12" s="7" customFormat="1">
      <c r="B71" s="57"/>
      <c r="C71" s="50" t="s">
        <v>428</v>
      </c>
      <c r="D71" s="76" t="s">
        <v>511</v>
      </c>
      <c r="E71" s="60"/>
      <c r="F71" s="76"/>
      <c r="G71" s="77"/>
      <c r="H71" s="10">
        <v>14104681.59</v>
      </c>
      <c r="I71" s="10">
        <v>13436431.59</v>
      </c>
      <c r="J71" s="17">
        <v>668250</v>
      </c>
      <c r="K71" s="18">
        <v>4.9734186902521196E-2</v>
      </c>
      <c r="L71" s="7" t="s">
        <v>372</v>
      </c>
    </row>
    <row r="72" spans="1:12" s="32" customFormat="1">
      <c r="A72" s="32" t="s">
        <v>512</v>
      </c>
      <c r="B72" s="63"/>
      <c r="C72" s="34"/>
      <c r="D72" s="75"/>
      <c r="E72" s="34" t="s">
        <v>374</v>
      </c>
      <c r="F72" s="35" t="s">
        <v>513</v>
      </c>
      <c r="G72" s="75"/>
      <c r="H72" s="26">
        <v>33979.020000000004</v>
      </c>
      <c r="I72" s="26">
        <v>35779.020000000004</v>
      </c>
      <c r="J72" s="17">
        <v>-1800</v>
      </c>
      <c r="K72" s="18">
        <v>-5.0308812259251365E-2</v>
      </c>
    </row>
    <row r="73" spans="1:12" s="43" customFormat="1">
      <c r="A73" s="43" t="s">
        <v>514</v>
      </c>
      <c r="B73" s="40"/>
      <c r="C73" s="41"/>
      <c r="D73" s="74"/>
      <c r="E73" s="34" t="s">
        <v>376</v>
      </c>
      <c r="F73" s="35" t="s">
        <v>515</v>
      </c>
      <c r="G73" s="74"/>
      <c r="H73" s="26">
        <v>5582144.4400000004</v>
      </c>
      <c r="I73" s="26">
        <v>5316294.4400000004</v>
      </c>
      <c r="J73" s="17">
        <v>265850</v>
      </c>
      <c r="K73" s="18">
        <v>5.000663582508421E-2</v>
      </c>
    </row>
    <row r="74" spans="1:12" s="43" customFormat="1">
      <c r="A74" s="43" t="s">
        <v>516</v>
      </c>
      <c r="B74" s="40"/>
      <c r="C74" s="41"/>
      <c r="D74" s="74"/>
      <c r="E74" s="34" t="s">
        <v>395</v>
      </c>
      <c r="F74" s="35" t="s">
        <v>0</v>
      </c>
      <c r="G74" s="74"/>
      <c r="H74" s="26">
        <v>8488558.1300000008</v>
      </c>
      <c r="I74" s="26">
        <v>8084358.1300000008</v>
      </c>
      <c r="J74" s="17">
        <v>404200</v>
      </c>
      <c r="K74" s="18">
        <v>4.9997785043696473E-2</v>
      </c>
    </row>
    <row r="75" spans="1:12" s="43" customFormat="1">
      <c r="A75" s="43" t="s">
        <v>517</v>
      </c>
      <c r="B75" s="40"/>
      <c r="C75" s="41" t="s">
        <v>431</v>
      </c>
      <c r="D75" s="74" t="s">
        <v>518</v>
      </c>
      <c r="E75" s="80"/>
      <c r="F75" s="74"/>
      <c r="G75" s="74"/>
      <c r="H75" s="10">
        <v>0</v>
      </c>
      <c r="I75" s="10">
        <v>0</v>
      </c>
      <c r="J75" s="17">
        <v>0</v>
      </c>
      <c r="K75" s="18" t="s">
        <v>1190</v>
      </c>
    </row>
    <row r="76" spans="1:12" s="7" customFormat="1">
      <c r="B76" s="40"/>
      <c r="C76" s="50" t="s">
        <v>519</v>
      </c>
      <c r="D76" s="76" t="s">
        <v>520</v>
      </c>
      <c r="E76" s="60"/>
      <c r="F76" s="76"/>
      <c r="G76" s="77"/>
      <c r="H76" s="10">
        <v>0</v>
      </c>
      <c r="I76" s="10">
        <v>-697566.85999999824</v>
      </c>
      <c r="J76" s="17">
        <v>697566.85999999824</v>
      </c>
      <c r="K76" s="18">
        <v>-1</v>
      </c>
      <c r="L76" s="7" t="s">
        <v>372</v>
      </c>
    </row>
    <row r="77" spans="1:12" s="4" customFormat="1">
      <c r="A77" s="4" t="s">
        <v>521</v>
      </c>
      <c r="B77" s="81"/>
      <c r="C77" s="65"/>
      <c r="D77" s="78"/>
      <c r="E77" s="20" t="s">
        <v>374</v>
      </c>
      <c r="F77" s="78" t="s">
        <v>522</v>
      </c>
      <c r="G77" s="78"/>
      <c r="H77" s="26">
        <v>0</v>
      </c>
      <c r="I77" s="26">
        <v>-783069.57999999821</v>
      </c>
      <c r="J77" s="17">
        <v>783069.57999999821</v>
      </c>
      <c r="K77" s="18">
        <v>-1</v>
      </c>
    </row>
    <row r="78" spans="1:12" s="4" customFormat="1">
      <c r="A78" s="4" t="s">
        <v>523</v>
      </c>
      <c r="B78" s="81"/>
      <c r="C78" s="65"/>
      <c r="D78" s="78"/>
      <c r="E78" s="20" t="s">
        <v>376</v>
      </c>
      <c r="F78" s="78" t="s">
        <v>524</v>
      </c>
      <c r="G78" s="82"/>
      <c r="H78" s="26">
        <v>0</v>
      </c>
      <c r="I78" s="26">
        <v>85502.720000000001</v>
      </c>
      <c r="J78" s="17">
        <v>-85502.720000000001</v>
      </c>
      <c r="K78" s="18">
        <v>-1</v>
      </c>
    </row>
    <row r="79" spans="1:12" s="7" customFormat="1">
      <c r="B79" s="81"/>
      <c r="C79" s="50" t="s">
        <v>525</v>
      </c>
      <c r="D79" s="76" t="s">
        <v>526</v>
      </c>
      <c r="E79" s="60"/>
      <c r="F79" s="76"/>
      <c r="G79" s="77"/>
      <c r="H79" s="10">
        <v>8161725.7466666661</v>
      </c>
      <c r="I79" s="10">
        <v>8161725.7466666661</v>
      </c>
      <c r="J79" s="17">
        <v>0</v>
      </c>
      <c r="K79" s="18">
        <v>0</v>
      </c>
      <c r="L79" s="7" t="s">
        <v>372</v>
      </c>
    </row>
    <row r="80" spans="1:12" s="4" customFormat="1">
      <c r="A80" s="4" t="s">
        <v>527</v>
      </c>
      <c r="B80" s="83"/>
      <c r="C80" s="65"/>
      <c r="D80" s="78"/>
      <c r="E80" s="20" t="s">
        <v>374</v>
      </c>
      <c r="F80" s="78" t="s">
        <v>528</v>
      </c>
      <c r="G80" s="82"/>
      <c r="H80" s="26">
        <v>5975112.21</v>
      </c>
      <c r="I80" s="26">
        <v>5975112.21</v>
      </c>
      <c r="J80" s="17">
        <v>0</v>
      </c>
      <c r="K80" s="18">
        <v>0</v>
      </c>
    </row>
    <row r="81" spans="1:12" s="4" customFormat="1">
      <c r="A81" s="4" t="s">
        <v>529</v>
      </c>
      <c r="B81" s="83"/>
      <c r="C81" s="65"/>
      <c r="D81" s="78"/>
      <c r="E81" s="20" t="s">
        <v>376</v>
      </c>
      <c r="F81" s="78" t="s">
        <v>530</v>
      </c>
      <c r="G81" s="82"/>
      <c r="H81" s="10">
        <v>0</v>
      </c>
      <c r="I81" s="10">
        <v>0</v>
      </c>
      <c r="J81" s="17">
        <v>0</v>
      </c>
      <c r="K81" s="18" t="s">
        <v>1190</v>
      </c>
    </row>
    <row r="82" spans="1:12" s="4" customFormat="1">
      <c r="A82" s="4" t="s">
        <v>531</v>
      </c>
      <c r="B82" s="83"/>
      <c r="C82" s="65"/>
      <c r="D82" s="78"/>
      <c r="E82" s="20" t="s">
        <v>395</v>
      </c>
      <c r="F82" s="78" t="s">
        <v>532</v>
      </c>
      <c r="G82" s="82"/>
      <c r="H82" s="26">
        <v>1489724.0833333333</v>
      </c>
      <c r="I82" s="26">
        <v>1489724.0833333333</v>
      </c>
      <c r="J82" s="17">
        <v>0</v>
      </c>
      <c r="K82" s="18">
        <v>0</v>
      </c>
    </row>
    <row r="83" spans="1:12" s="4" customFormat="1">
      <c r="A83" s="4" t="s">
        <v>533</v>
      </c>
      <c r="B83" s="83"/>
      <c r="C83" s="65"/>
      <c r="D83" s="78"/>
      <c r="E83" s="20" t="s">
        <v>406</v>
      </c>
      <c r="F83" s="78" t="s">
        <v>1</v>
      </c>
      <c r="G83" s="82"/>
      <c r="H83" s="26">
        <v>696889.45333333337</v>
      </c>
      <c r="I83" s="26">
        <v>696889.45333333337</v>
      </c>
      <c r="J83" s="17">
        <v>0</v>
      </c>
      <c r="K83" s="18">
        <v>0</v>
      </c>
    </row>
    <row r="84" spans="1:12" s="7" customFormat="1">
      <c r="B84" s="53"/>
      <c r="C84" s="145" t="s">
        <v>534</v>
      </c>
      <c r="D84" s="145"/>
      <c r="E84" s="145"/>
      <c r="F84" s="145"/>
      <c r="G84" s="146"/>
      <c r="H84" s="54">
        <v>336473550.60253364</v>
      </c>
      <c r="I84" s="54">
        <v>334368931.48764455</v>
      </c>
      <c r="J84" s="55">
        <v>2104619.1148890853</v>
      </c>
      <c r="K84" s="56">
        <v>6.2943022413159046E-3</v>
      </c>
      <c r="L84" s="7" t="s">
        <v>372</v>
      </c>
    </row>
    <row r="85" spans="1:12" s="4" customFormat="1" ht="19.5" thickBot="1">
      <c r="B85" s="83"/>
      <c r="C85" s="20"/>
      <c r="D85" s="78"/>
      <c r="E85" s="47"/>
      <c r="F85" s="78"/>
      <c r="G85" s="82"/>
      <c r="H85" s="26"/>
      <c r="I85" s="26"/>
      <c r="J85" s="22"/>
      <c r="K85" s="23"/>
    </row>
    <row r="86" spans="1:12" s="84" customFormat="1" ht="20.25" thickTop="1" thickBot="1">
      <c r="B86" s="142" t="s">
        <v>535</v>
      </c>
      <c r="C86" s="143"/>
      <c r="D86" s="143"/>
      <c r="E86" s="143"/>
      <c r="F86" s="143"/>
      <c r="G86" s="144"/>
      <c r="H86" s="85">
        <v>-49449641.241923094</v>
      </c>
      <c r="I86" s="85">
        <v>14750777.071877539</v>
      </c>
      <c r="J86" s="86">
        <v>-64200418.313800633</v>
      </c>
      <c r="K86" s="87">
        <v>-4.3523414394350235</v>
      </c>
      <c r="L86" s="84" t="s">
        <v>372</v>
      </c>
    </row>
    <row r="87" spans="1:12" s="84" customFormat="1" ht="19.5" thickTop="1">
      <c r="B87" s="88"/>
      <c r="C87" s="89"/>
      <c r="D87" s="89"/>
      <c r="E87" s="90"/>
      <c r="F87" s="91"/>
      <c r="G87" s="92"/>
      <c r="H87" s="93"/>
      <c r="I87" s="93"/>
      <c r="J87" s="94"/>
      <c r="K87" s="95"/>
    </row>
    <row r="88" spans="1:12" s="7" customFormat="1">
      <c r="B88" s="13" t="s">
        <v>536</v>
      </c>
      <c r="C88" s="59" t="s">
        <v>537</v>
      </c>
      <c r="D88" s="60"/>
      <c r="E88" s="59"/>
      <c r="F88" s="76"/>
      <c r="G88" s="77"/>
      <c r="H88" s="10"/>
      <c r="I88" s="10"/>
      <c r="J88" s="17"/>
      <c r="K88" s="18"/>
    </row>
    <row r="89" spans="1:12" s="7" customFormat="1">
      <c r="A89" s="7" t="s">
        <v>538</v>
      </c>
      <c r="B89" s="49"/>
      <c r="C89" s="50" t="s">
        <v>370</v>
      </c>
      <c r="D89" s="76" t="s">
        <v>539</v>
      </c>
      <c r="E89" s="60"/>
      <c r="F89" s="76"/>
      <c r="G89" s="77"/>
      <c r="H89" s="10">
        <v>0</v>
      </c>
      <c r="I89" s="10">
        <v>0</v>
      </c>
      <c r="J89" s="17">
        <v>0</v>
      </c>
      <c r="K89" s="18" t="s">
        <v>1190</v>
      </c>
    </row>
    <row r="90" spans="1:12" s="7" customFormat="1">
      <c r="A90" s="7" t="s">
        <v>540</v>
      </c>
      <c r="B90" s="49"/>
      <c r="C90" s="50" t="s">
        <v>381</v>
      </c>
      <c r="D90" s="76" t="s">
        <v>541</v>
      </c>
      <c r="E90" s="60"/>
      <c r="F90" s="76"/>
      <c r="G90" s="77"/>
      <c r="H90" s="10">
        <v>1765333.3333333333</v>
      </c>
      <c r="I90" s="10">
        <v>1165333.3333333333</v>
      </c>
      <c r="J90" s="17">
        <v>600000</v>
      </c>
      <c r="K90" s="18">
        <v>0.51487414187643021</v>
      </c>
    </row>
    <row r="91" spans="1:12" s="7" customFormat="1">
      <c r="B91" s="53"/>
      <c r="C91" s="145" t="s">
        <v>542</v>
      </c>
      <c r="D91" s="145"/>
      <c r="E91" s="145"/>
      <c r="F91" s="145"/>
      <c r="G91" s="146"/>
      <c r="H91" s="54">
        <v>-1765333.3333333333</v>
      </c>
      <c r="I91" s="54">
        <v>-1165333.3333333333</v>
      </c>
      <c r="J91" s="55">
        <v>-600000</v>
      </c>
      <c r="K91" s="56">
        <v>0.51487414187643021</v>
      </c>
      <c r="L91" s="7" t="s">
        <v>372</v>
      </c>
    </row>
    <row r="92" spans="1:12" s="4" customFormat="1">
      <c r="B92" s="57"/>
      <c r="C92" s="20"/>
      <c r="D92" s="78"/>
      <c r="E92" s="62"/>
      <c r="F92" s="78"/>
      <c r="G92" s="82"/>
      <c r="H92" s="26"/>
      <c r="I92" s="26"/>
      <c r="J92" s="22"/>
      <c r="K92" s="23"/>
    </row>
    <row r="93" spans="1:12" s="7" customFormat="1">
      <c r="B93" s="13" t="s">
        <v>543</v>
      </c>
      <c r="C93" s="59" t="s">
        <v>544</v>
      </c>
      <c r="D93" s="60"/>
      <c r="E93" s="15"/>
      <c r="F93" s="76"/>
      <c r="G93" s="77"/>
      <c r="H93" s="10"/>
      <c r="I93" s="10"/>
      <c r="J93" s="17"/>
      <c r="K93" s="18"/>
    </row>
    <row r="94" spans="1:12" s="7" customFormat="1">
      <c r="A94" s="7" t="s">
        <v>545</v>
      </c>
      <c r="B94" s="49"/>
      <c r="C94" s="50" t="s">
        <v>370</v>
      </c>
      <c r="D94" s="59" t="s">
        <v>546</v>
      </c>
      <c r="E94" s="60"/>
      <c r="F94" s="15"/>
      <c r="G94" s="16"/>
      <c r="H94" s="10">
        <v>0</v>
      </c>
      <c r="I94" s="10">
        <v>0</v>
      </c>
      <c r="J94" s="17">
        <v>0</v>
      </c>
      <c r="K94" s="18" t="s">
        <v>1190</v>
      </c>
    </row>
    <row r="95" spans="1:12" s="7" customFormat="1">
      <c r="A95" s="7" t="s">
        <v>547</v>
      </c>
      <c r="B95" s="49"/>
      <c r="C95" s="50" t="s">
        <v>381</v>
      </c>
      <c r="D95" s="59" t="s">
        <v>548</v>
      </c>
      <c r="E95" s="60"/>
      <c r="F95" s="15"/>
      <c r="G95" s="16"/>
      <c r="H95" s="10">
        <v>0</v>
      </c>
      <c r="I95" s="10">
        <v>0</v>
      </c>
      <c r="J95" s="17">
        <v>0</v>
      </c>
      <c r="K95" s="18" t="s">
        <v>1190</v>
      </c>
    </row>
    <row r="96" spans="1:12" s="7" customFormat="1">
      <c r="B96" s="53"/>
      <c r="C96" s="145" t="s">
        <v>549</v>
      </c>
      <c r="D96" s="145"/>
      <c r="E96" s="145"/>
      <c r="F96" s="145"/>
      <c r="G96" s="146"/>
      <c r="H96" s="54">
        <v>0</v>
      </c>
      <c r="I96" s="54">
        <v>0</v>
      </c>
      <c r="J96" s="55">
        <v>0</v>
      </c>
      <c r="K96" s="56" t="s">
        <v>1190</v>
      </c>
      <c r="L96" s="7" t="s">
        <v>372</v>
      </c>
    </row>
    <row r="97" spans="1:12" s="4" customFormat="1">
      <c r="B97" s="57"/>
      <c r="C97" s="20"/>
      <c r="D97" s="47"/>
      <c r="E97" s="62"/>
      <c r="F97" s="21"/>
      <c r="G97" s="25"/>
      <c r="H97" s="26"/>
      <c r="I97" s="26"/>
      <c r="J97" s="22"/>
      <c r="K97" s="23"/>
    </row>
    <row r="98" spans="1:12" s="7" customFormat="1">
      <c r="B98" s="13" t="s">
        <v>550</v>
      </c>
      <c r="C98" s="59" t="s">
        <v>551</v>
      </c>
      <c r="D98" s="60"/>
      <c r="E98" s="15"/>
      <c r="F98" s="76"/>
      <c r="G98" s="77"/>
      <c r="H98" s="10"/>
      <c r="I98" s="10"/>
      <c r="J98" s="17"/>
      <c r="K98" s="18"/>
    </row>
    <row r="99" spans="1:12" s="7" customFormat="1">
      <c r="B99" s="49"/>
      <c r="C99" s="50" t="s">
        <v>370</v>
      </c>
      <c r="D99" s="59" t="s">
        <v>552</v>
      </c>
      <c r="E99" s="60"/>
      <c r="F99" s="15"/>
      <c r="G99" s="16"/>
      <c r="H99" s="10">
        <v>901876.37</v>
      </c>
      <c r="I99" s="10">
        <v>901876.37</v>
      </c>
      <c r="J99" s="17">
        <v>0</v>
      </c>
      <c r="K99" s="18">
        <v>0</v>
      </c>
      <c r="L99" s="7" t="s">
        <v>372</v>
      </c>
    </row>
    <row r="100" spans="1:12" s="4" customFormat="1">
      <c r="A100" s="4" t="s">
        <v>553</v>
      </c>
      <c r="B100" s="57"/>
      <c r="C100" s="65"/>
      <c r="D100" s="78"/>
      <c r="E100" s="20" t="s">
        <v>374</v>
      </c>
      <c r="F100" s="47" t="s">
        <v>554</v>
      </c>
      <c r="G100" s="82"/>
      <c r="H100" s="26">
        <v>0</v>
      </c>
      <c r="I100" s="26">
        <v>0</v>
      </c>
      <c r="J100" s="22">
        <v>0</v>
      </c>
      <c r="K100" s="23" t="s">
        <v>1190</v>
      </c>
    </row>
    <row r="101" spans="1:12" s="4" customFormat="1">
      <c r="A101" s="4" t="s">
        <v>555</v>
      </c>
      <c r="B101" s="57"/>
      <c r="C101" s="65"/>
      <c r="D101" s="78"/>
      <c r="E101" s="20" t="s">
        <v>376</v>
      </c>
      <c r="F101" s="78" t="s">
        <v>2</v>
      </c>
      <c r="G101" s="82"/>
      <c r="H101" s="26">
        <v>901876.37</v>
      </c>
      <c r="I101" s="26">
        <v>901876.37</v>
      </c>
      <c r="J101" s="22">
        <v>0</v>
      </c>
      <c r="K101" s="23">
        <v>0</v>
      </c>
    </row>
    <row r="102" spans="1:12" s="7" customFormat="1">
      <c r="B102" s="49"/>
      <c r="C102" s="50" t="s">
        <v>381</v>
      </c>
      <c r="D102" s="59" t="s">
        <v>556</v>
      </c>
      <c r="E102" s="60"/>
      <c r="F102" s="15"/>
      <c r="G102" s="16"/>
      <c r="H102" s="10">
        <v>3933381.4950000001</v>
      </c>
      <c r="I102" s="10">
        <v>3933381.4950000001</v>
      </c>
      <c r="J102" s="17">
        <v>0</v>
      </c>
      <c r="K102" s="18">
        <v>0</v>
      </c>
      <c r="L102" s="7" t="s">
        <v>372</v>
      </c>
    </row>
    <row r="103" spans="1:12" s="4" customFormat="1">
      <c r="A103" s="4" t="s">
        <v>557</v>
      </c>
      <c r="B103" s="57"/>
      <c r="C103" s="65"/>
      <c r="D103" s="78"/>
      <c r="E103" s="20" t="s">
        <v>374</v>
      </c>
      <c r="F103" s="47" t="s">
        <v>558</v>
      </c>
      <c r="G103" s="82"/>
      <c r="H103" s="10">
        <v>0</v>
      </c>
      <c r="I103" s="10">
        <v>0</v>
      </c>
      <c r="J103" s="22">
        <v>0</v>
      </c>
      <c r="K103" s="23" t="s">
        <v>1190</v>
      </c>
    </row>
    <row r="104" spans="1:12" s="4" customFormat="1">
      <c r="A104" s="4" t="s">
        <v>559</v>
      </c>
      <c r="B104" s="57"/>
      <c r="C104" s="65"/>
      <c r="D104" s="78"/>
      <c r="E104" s="20" t="s">
        <v>376</v>
      </c>
      <c r="F104" s="78" t="s">
        <v>357</v>
      </c>
      <c r="G104" s="82"/>
      <c r="H104" s="26">
        <v>3933381.4950000001</v>
      </c>
      <c r="I104" s="26">
        <v>3933381.4950000001</v>
      </c>
      <c r="J104" s="22">
        <v>0</v>
      </c>
      <c r="K104" s="23">
        <v>0</v>
      </c>
    </row>
    <row r="105" spans="1:12" s="7" customFormat="1">
      <c r="B105" s="53"/>
      <c r="C105" s="145" t="s">
        <v>560</v>
      </c>
      <c r="D105" s="145"/>
      <c r="E105" s="145"/>
      <c r="F105" s="145"/>
      <c r="G105" s="146"/>
      <c r="H105" s="54">
        <v>-3031505.125</v>
      </c>
      <c r="I105" s="54">
        <v>-3031505.125</v>
      </c>
      <c r="J105" s="55">
        <v>0</v>
      </c>
      <c r="K105" s="56">
        <v>0</v>
      </c>
      <c r="L105" s="7" t="s">
        <v>372</v>
      </c>
    </row>
    <row r="106" spans="1:12" s="4" customFormat="1" ht="19.5" thickBot="1">
      <c r="B106" s="83"/>
      <c r="C106" s="20"/>
      <c r="D106" s="78"/>
      <c r="E106" s="47"/>
      <c r="F106" s="78"/>
      <c r="G106" s="82"/>
      <c r="H106" s="26"/>
      <c r="I106" s="26"/>
      <c r="J106" s="22"/>
      <c r="K106" s="23"/>
    </row>
    <row r="107" spans="1:12" s="84" customFormat="1" ht="20.25" thickTop="1" thickBot="1">
      <c r="B107" s="142" t="s">
        <v>561</v>
      </c>
      <c r="C107" s="143"/>
      <c r="D107" s="143"/>
      <c r="E107" s="143"/>
      <c r="F107" s="143"/>
      <c r="G107" s="144"/>
      <c r="H107" s="85">
        <v>-54246479.70025643</v>
      </c>
      <c r="I107" s="85">
        <v>10553938.613544205</v>
      </c>
      <c r="J107" s="86">
        <v>-64800418.313800633</v>
      </c>
      <c r="K107" s="87">
        <v>-6.1399275366866544</v>
      </c>
      <c r="L107" s="84" t="s">
        <v>372</v>
      </c>
    </row>
    <row r="108" spans="1:12" s="84" customFormat="1" ht="19.5" thickTop="1">
      <c r="B108" s="88"/>
      <c r="C108" s="89"/>
      <c r="D108" s="89"/>
      <c r="E108" s="90"/>
      <c r="F108" s="91"/>
      <c r="G108" s="92"/>
      <c r="H108" s="93"/>
      <c r="I108" s="93"/>
      <c r="J108" s="94"/>
      <c r="K108" s="95"/>
    </row>
    <row r="109" spans="1:12" s="7" customFormat="1" ht="18" customHeight="1">
      <c r="B109" s="13" t="s">
        <v>562</v>
      </c>
      <c r="C109" s="59" t="s">
        <v>563</v>
      </c>
      <c r="D109" s="60"/>
      <c r="E109" s="59"/>
      <c r="F109" s="76"/>
      <c r="G109" s="77"/>
      <c r="H109" s="10"/>
      <c r="I109" s="10"/>
      <c r="J109" s="17"/>
      <c r="K109" s="18"/>
    </row>
    <row r="110" spans="1:12" s="7" customFormat="1">
      <c r="B110" s="49"/>
      <c r="C110" s="50" t="s">
        <v>370</v>
      </c>
      <c r="D110" s="76" t="s">
        <v>564</v>
      </c>
      <c r="E110" s="60"/>
      <c r="F110" s="76"/>
      <c r="G110" s="77"/>
      <c r="H110" s="10">
        <v>10457030.759993499</v>
      </c>
      <c r="I110" s="10">
        <v>10526324.615331</v>
      </c>
      <c r="J110" s="17">
        <v>-69293.855337500572</v>
      </c>
      <c r="K110" s="18">
        <v>-6.5829107375786197E-3</v>
      </c>
      <c r="L110" s="7" t="s">
        <v>372</v>
      </c>
    </row>
    <row r="111" spans="1:12" s="4" customFormat="1" ht="20.25" customHeight="1">
      <c r="A111" s="4" t="s">
        <v>565</v>
      </c>
      <c r="B111" s="83"/>
      <c r="C111" s="65"/>
      <c r="D111" s="78"/>
      <c r="E111" s="20" t="s">
        <v>374</v>
      </c>
      <c r="F111" s="78" t="s">
        <v>3</v>
      </c>
      <c r="G111" s="82"/>
      <c r="H111" s="26">
        <v>10155420.706660166</v>
      </c>
      <c r="I111" s="26">
        <v>10224714.561997667</v>
      </c>
      <c r="J111" s="22">
        <v>-69293.855337500572</v>
      </c>
      <c r="K111" s="23">
        <v>-6.7770943547946043E-3</v>
      </c>
    </row>
    <row r="112" spans="1:12" s="4" customFormat="1" ht="13.5" customHeight="1">
      <c r="A112" s="4" t="s">
        <v>566</v>
      </c>
      <c r="B112" s="83"/>
      <c r="C112" s="65"/>
      <c r="D112" s="78"/>
      <c r="E112" s="20" t="s">
        <v>376</v>
      </c>
      <c r="F112" s="78" t="s">
        <v>567</v>
      </c>
      <c r="G112" s="82"/>
      <c r="H112" s="26">
        <v>155183.38666666666</v>
      </c>
      <c r="I112" s="26">
        <v>155183.38666666666</v>
      </c>
      <c r="J112" s="22">
        <v>0</v>
      </c>
      <c r="K112" s="23">
        <v>0</v>
      </c>
    </row>
    <row r="113" spans="1:15" s="4" customFormat="1" ht="13.5" customHeight="1">
      <c r="A113" s="4" t="s">
        <v>568</v>
      </c>
      <c r="B113" s="83"/>
      <c r="C113" s="65"/>
      <c r="D113" s="78"/>
      <c r="E113" s="20" t="s">
        <v>395</v>
      </c>
      <c r="F113" s="78" t="s">
        <v>4</v>
      </c>
      <c r="G113" s="82"/>
      <c r="H113" s="26">
        <v>146426.66666666669</v>
      </c>
      <c r="I113" s="26">
        <v>146426.66666666669</v>
      </c>
      <c r="J113" s="22">
        <v>0</v>
      </c>
      <c r="K113" s="23">
        <v>0</v>
      </c>
    </row>
    <row r="114" spans="1:15" s="4" customFormat="1">
      <c r="A114" s="4" t="s">
        <v>569</v>
      </c>
      <c r="B114" s="83"/>
      <c r="C114" s="65"/>
      <c r="D114" s="78"/>
      <c r="E114" s="20" t="s">
        <v>406</v>
      </c>
      <c r="F114" s="78" t="s">
        <v>570</v>
      </c>
      <c r="G114" s="82"/>
      <c r="H114" s="26">
        <v>0</v>
      </c>
      <c r="I114" s="26">
        <v>0</v>
      </c>
      <c r="J114" s="22">
        <v>0</v>
      </c>
      <c r="K114" s="23" t="s">
        <v>1190</v>
      </c>
    </row>
    <row r="115" spans="1:15" s="7" customFormat="1">
      <c r="A115" s="7" t="s">
        <v>571</v>
      </c>
      <c r="B115" s="49"/>
      <c r="C115" s="50" t="s">
        <v>381</v>
      </c>
      <c r="D115" s="76" t="s">
        <v>572</v>
      </c>
      <c r="E115" s="60"/>
      <c r="F115" s="76"/>
      <c r="G115" s="77"/>
      <c r="H115" s="10">
        <v>27614</v>
      </c>
      <c r="I115" s="10">
        <v>27614</v>
      </c>
      <c r="J115" s="17">
        <v>0</v>
      </c>
      <c r="K115" s="18">
        <v>0</v>
      </c>
    </row>
    <row r="116" spans="1:15" s="7" customFormat="1" ht="19.5" customHeight="1">
      <c r="A116" s="7" t="s">
        <v>573</v>
      </c>
      <c r="B116" s="49"/>
      <c r="C116" s="50" t="s">
        <v>384</v>
      </c>
      <c r="D116" s="76" t="s">
        <v>574</v>
      </c>
      <c r="E116" s="60"/>
      <c r="F116" s="76"/>
      <c r="G116" s="77"/>
      <c r="H116" s="10">
        <v>0</v>
      </c>
      <c r="I116" s="10">
        <v>0</v>
      </c>
      <c r="J116" s="17">
        <v>0</v>
      </c>
      <c r="K116" s="18" t="s">
        <v>1190</v>
      </c>
    </row>
    <row r="117" spans="1:15" s="7" customFormat="1">
      <c r="B117" s="53"/>
      <c r="C117" s="145" t="s">
        <v>575</v>
      </c>
      <c r="D117" s="145"/>
      <c r="E117" s="145"/>
      <c r="F117" s="145"/>
      <c r="G117" s="146"/>
      <c r="H117" s="54">
        <v>10484644.759993499</v>
      </c>
      <c r="I117" s="54">
        <v>10553938.615331</v>
      </c>
      <c r="J117" s="55">
        <v>-69293.855337500572</v>
      </c>
      <c r="K117" s="56">
        <v>-6.5656867888962351E-3</v>
      </c>
      <c r="L117" s="7" t="s">
        <v>372</v>
      </c>
    </row>
    <row r="118" spans="1:15" s="4" customFormat="1">
      <c r="B118" s="83"/>
      <c r="C118" s="20"/>
      <c r="D118" s="78"/>
      <c r="E118" s="47"/>
      <c r="F118" s="78"/>
      <c r="G118" s="82"/>
      <c r="H118" s="26"/>
      <c r="I118" s="26"/>
      <c r="J118" s="22"/>
      <c r="K118" s="23"/>
    </row>
    <row r="119" spans="1:15" s="84" customFormat="1">
      <c r="B119" s="13" t="s">
        <v>576</v>
      </c>
      <c r="C119" s="59"/>
      <c r="D119" s="60"/>
      <c r="E119" s="59"/>
      <c r="F119" s="76"/>
      <c r="G119" s="77"/>
      <c r="H119" s="10">
        <v>-64731124.460249931</v>
      </c>
      <c r="I119" s="10">
        <v>-1.786794513463974E-3</v>
      </c>
      <c r="J119" s="17">
        <v>-64731124.458463132</v>
      </c>
      <c r="K119" s="18"/>
      <c r="L119" s="84" t="s">
        <v>372</v>
      </c>
    </row>
    <row r="120" spans="1:15" s="4" customFormat="1" ht="19.5" thickBot="1">
      <c r="B120" s="96"/>
      <c r="C120" s="97"/>
      <c r="D120" s="98"/>
      <c r="E120" s="98"/>
      <c r="F120" s="99"/>
      <c r="G120" s="100"/>
      <c r="H120" s="101"/>
      <c r="I120" s="101"/>
      <c r="J120" s="102"/>
      <c r="K120" s="108"/>
    </row>
    <row r="121" spans="1:15">
      <c r="B121" s="103"/>
      <c r="C121" s="103"/>
      <c r="D121" s="104"/>
      <c r="E121" s="104"/>
      <c r="F121" s="104"/>
      <c r="G121" s="105"/>
      <c r="H121" s="105"/>
      <c r="I121" s="106"/>
    </row>
    <row r="122" spans="1:15">
      <c r="B122" s="103"/>
      <c r="C122" s="103"/>
      <c r="D122" s="104"/>
      <c r="E122" s="104"/>
      <c r="F122" s="104"/>
      <c r="G122" s="105"/>
      <c r="H122" s="105"/>
    </row>
    <row r="123" spans="1:15">
      <c r="B123" s="103"/>
      <c r="C123" s="103"/>
      <c r="D123" s="104"/>
      <c r="E123" s="104"/>
      <c r="F123" s="104"/>
      <c r="G123" s="105"/>
      <c r="H123" s="105"/>
    </row>
    <row r="124" spans="1:15">
      <c r="B124" s="103"/>
      <c r="C124" s="103"/>
      <c r="D124" s="104"/>
      <c r="E124" s="104"/>
      <c r="F124" s="104"/>
      <c r="G124" s="105"/>
      <c r="H124" s="105"/>
    </row>
    <row r="125" spans="1:15">
      <c r="B125" s="103"/>
      <c r="C125" s="103"/>
      <c r="D125" s="104"/>
      <c r="E125" s="104"/>
      <c r="F125" s="104"/>
      <c r="G125" s="105"/>
      <c r="H125" s="105"/>
    </row>
    <row r="126" spans="1:15">
      <c r="B126" s="103"/>
      <c r="C126" s="103"/>
      <c r="D126" s="104"/>
      <c r="E126" s="104"/>
      <c r="F126" s="104"/>
      <c r="G126" s="105"/>
      <c r="H126" s="105"/>
    </row>
    <row r="127" spans="1:15">
      <c r="B127" s="103"/>
      <c r="C127" s="103"/>
      <c r="D127" s="104"/>
      <c r="E127" s="104"/>
      <c r="F127" s="104"/>
      <c r="G127" s="105"/>
      <c r="H127" s="105"/>
    </row>
    <row r="128" spans="1:15" s="3" customFormat="1">
      <c r="B128" s="103"/>
      <c r="C128" s="103"/>
      <c r="D128" s="104"/>
      <c r="E128" s="104"/>
      <c r="F128" s="104"/>
      <c r="G128" s="105"/>
      <c r="H128" s="105"/>
      <c r="I128" s="2"/>
      <c r="J128" s="2"/>
      <c r="K128" s="2"/>
      <c r="L128" s="2"/>
      <c r="M128" s="2"/>
      <c r="N128" s="2"/>
      <c r="O128" s="2"/>
    </row>
    <row r="129" spans="2:15" s="3" customFormat="1">
      <c r="B129" s="103"/>
      <c r="C129" s="103"/>
      <c r="D129" s="104"/>
      <c r="E129" s="104"/>
      <c r="F129" s="104"/>
      <c r="G129" s="105"/>
      <c r="H129" s="105"/>
      <c r="I129" s="2"/>
      <c r="J129" s="2"/>
      <c r="K129" s="2"/>
      <c r="L129" s="2"/>
      <c r="M129" s="2"/>
      <c r="N129" s="2"/>
      <c r="O129" s="2"/>
    </row>
    <row r="130" spans="2:15" s="3" customFormat="1">
      <c r="B130" s="103"/>
      <c r="C130" s="103"/>
      <c r="D130" s="104"/>
      <c r="E130" s="104"/>
      <c r="F130" s="104"/>
      <c r="G130" s="105"/>
      <c r="H130" s="105"/>
      <c r="I130" s="2"/>
      <c r="J130" s="2"/>
      <c r="K130" s="2"/>
      <c r="L130" s="2"/>
      <c r="M130" s="2"/>
      <c r="N130" s="2"/>
      <c r="O130" s="2"/>
    </row>
    <row r="131" spans="2:15" s="3" customFormat="1">
      <c r="B131" s="103"/>
      <c r="C131" s="103"/>
      <c r="D131" s="104"/>
      <c r="E131" s="104"/>
      <c r="F131" s="104"/>
      <c r="G131" s="105"/>
      <c r="H131" s="105"/>
      <c r="I131" s="2"/>
      <c r="J131" s="2"/>
      <c r="K131" s="2"/>
      <c r="L131" s="2"/>
      <c r="M131" s="2"/>
      <c r="N131" s="2"/>
      <c r="O131" s="2"/>
    </row>
    <row r="132" spans="2:15" s="3" customFormat="1">
      <c r="B132" s="103"/>
      <c r="C132" s="103"/>
      <c r="D132" s="104"/>
      <c r="E132" s="104"/>
      <c r="F132" s="104"/>
      <c r="G132" s="105"/>
      <c r="H132" s="105"/>
      <c r="I132" s="2"/>
      <c r="J132" s="2"/>
      <c r="K132" s="2"/>
      <c r="L132" s="2"/>
      <c r="M132" s="2"/>
      <c r="N132" s="2"/>
      <c r="O132" s="2"/>
    </row>
    <row r="133" spans="2:15" s="3" customFormat="1">
      <c r="B133" s="103"/>
      <c r="C133" s="103"/>
      <c r="D133" s="104"/>
      <c r="E133" s="104"/>
      <c r="F133" s="104"/>
      <c r="G133" s="105"/>
      <c r="H133" s="105"/>
      <c r="I133" s="2"/>
      <c r="J133" s="2"/>
      <c r="K133" s="2"/>
      <c r="L133" s="2"/>
      <c r="M133" s="2"/>
      <c r="N133" s="2"/>
      <c r="O133" s="2"/>
    </row>
    <row r="134" spans="2:15" s="3" customFormat="1">
      <c r="B134" s="103"/>
      <c r="C134" s="103"/>
      <c r="D134" s="104"/>
      <c r="E134" s="104"/>
      <c r="F134" s="104"/>
      <c r="G134" s="105"/>
      <c r="H134" s="105"/>
      <c r="I134" s="2"/>
      <c r="J134" s="2"/>
      <c r="K134" s="2"/>
      <c r="L134" s="2"/>
      <c r="M134" s="2"/>
      <c r="N134" s="2"/>
      <c r="O134" s="2"/>
    </row>
    <row r="135" spans="2:15" s="3" customFormat="1">
      <c r="B135" s="103"/>
      <c r="C135" s="103"/>
      <c r="D135" s="104"/>
      <c r="E135" s="104"/>
      <c r="F135" s="104"/>
      <c r="G135" s="105"/>
      <c r="H135" s="105"/>
      <c r="I135" s="2"/>
      <c r="J135" s="2"/>
      <c r="K135" s="2"/>
      <c r="L135" s="2"/>
      <c r="M135" s="2"/>
      <c r="N135" s="2"/>
      <c r="O135" s="2"/>
    </row>
    <row r="136" spans="2:15" s="3" customFormat="1">
      <c r="B136" s="103"/>
      <c r="C136" s="103"/>
      <c r="D136" s="104"/>
      <c r="E136" s="104"/>
      <c r="F136" s="104"/>
      <c r="G136" s="105"/>
      <c r="H136" s="105"/>
      <c r="I136" s="2"/>
      <c r="J136" s="2"/>
      <c r="K136" s="2"/>
      <c r="L136" s="2"/>
      <c r="M136" s="2"/>
      <c r="N136" s="2"/>
      <c r="O136" s="2"/>
    </row>
    <row r="137" spans="2:15" s="3" customFormat="1">
      <c r="B137" s="103"/>
      <c r="C137" s="103"/>
      <c r="D137" s="104"/>
      <c r="E137" s="104"/>
      <c r="F137" s="104"/>
      <c r="G137" s="105"/>
      <c r="H137" s="105"/>
      <c r="I137" s="2"/>
      <c r="J137" s="2"/>
      <c r="K137" s="2"/>
      <c r="L137" s="2"/>
      <c r="M137" s="2"/>
      <c r="N137" s="2"/>
      <c r="O137" s="2"/>
    </row>
    <row r="138" spans="2:15" s="3" customFormat="1">
      <c r="B138" s="103"/>
      <c r="C138" s="103"/>
      <c r="D138" s="104"/>
      <c r="E138" s="104"/>
      <c r="F138" s="104"/>
      <c r="G138" s="105"/>
      <c r="H138" s="105"/>
      <c r="I138" s="2"/>
      <c r="J138" s="2"/>
      <c r="K138" s="2"/>
      <c r="L138" s="2"/>
      <c r="M138" s="2"/>
      <c r="N138" s="2"/>
      <c r="O138" s="2"/>
    </row>
    <row r="139" spans="2:15" s="3" customFormat="1">
      <c r="B139" s="103"/>
      <c r="C139" s="103"/>
      <c r="D139" s="104"/>
      <c r="E139" s="104"/>
      <c r="F139" s="104"/>
      <c r="G139" s="105"/>
      <c r="H139" s="105"/>
      <c r="I139" s="2"/>
      <c r="J139" s="2"/>
      <c r="K139" s="2"/>
      <c r="L139" s="2"/>
      <c r="M139" s="2"/>
      <c r="N139" s="2"/>
      <c r="O139" s="2"/>
    </row>
    <row r="140" spans="2:15" s="3" customFormat="1">
      <c r="B140" s="103"/>
      <c r="C140" s="103"/>
      <c r="D140" s="104"/>
      <c r="E140" s="104"/>
      <c r="F140" s="104"/>
      <c r="G140" s="105"/>
      <c r="H140" s="105"/>
      <c r="I140" s="2"/>
      <c r="J140" s="2"/>
      <c r="K140" s="2"/>
      <c r="L140" s="2"/>
      <c r="M140" s="2"/>
      <c r="N140" s="2"/>
      <c r="O140" s="2"/>
    </row>
    <row r="141" spans="2:15" s="3" customFormat="1">
      <c r="B141" s="103"/>
      <c r="C141" s="103"/>
      <c r="D141" s="104"/>
      <c r="E141" s="104"/>
      <c r="F141" s="104"/>
      <c r="G141" s="105"/>
      <c r="H141" s="105"/>
      <c r="I141" s="2"/>
      <c r="J141" s="2"/>
      <c r="K141" s="2"/>
      <c r="L141" s="2"/>
      <c r="M141" s="2"/>
      <c r="N141" s="2"/>
      <c r="O141" s="2"/>
    </row>
    <row r="142" spans="2:15" s="3" customFormat="1">
      <c r="B142" s="103"/>
      <c r="C142" s="103"/>
      <c r="D142" s="104"/>
      <c r="E142" s="104"/>
      <c r="F142" s="104"/>
      <c r="G142" s="105"/>
      <c r="H142" s="105"/>
      <c r="I142" s="2"/>
      <c r="J142" s="2"/>
      <c r="K142" s="2"/>
      <c r="L142" s="2"/>
      <c r="M142" s="2"/>
      <c r="N142" s="2"/>
      <c r="O142" s="2"/>
    </row>
    <row r="143" spans="2:15" s="3" customFormat="1">
      <c r="B143" s="103"/>
      <c r="C143" s="103"/>
      <c r="D143" s="104"/>
      <c r="E143" s="104"/>
      <c r="F143" s="104"/>
      <c r="G143" s="105"/>
      <c r="H143" s="105"/>
      <c r="I143" s="2"/>
      <c r="J143" s="2"/>
      <c r="K143" s="2"/>
      <c r="L143" s="2"/>
      <c r="M143" s="2"/>
      <c r="N143" s="2"/>
      <c r="O143" s="2"/>
    </row>
    <row r="144" spans="2:15" s="3" customFormat="1">
      <c r="B144" s="103"/>
      <c r="C144" s="103"/>
      <c r="D144" s="104"/>
      <c r="E144" s="104"/>
      <c r="F144" s="104"/>
      <c r="G144" s="105"/>
      <c r="H144" s="105"/>
      <c r="I144" s="2"/>
      <c r="J144" s="2"/>
      <c r="K144" s="2"/>
      <c r="L144" s="2"/>
      <c r="M144" s="2"/>
      <c r="N144" s="2"/>
      <c r="O144" s="2"/>
    </row>
    <row r="145" spans="2:15" s="3" customFormat="1">
      <c r="B145" s="103"/>
      <c r="C145" s="103"/>
      <c r="D145" s="104"/>
      <c r="E145" s="104"/>
      <c r="F145" s="104"/>
      <c r="G145" s="105"/>
      <c r="H145" s="105"/>
      <c r="I145" s="2"/>
      <c r="J145" s="2"/>
      <c r="K145" s="2"/>
      <c r="L145" s="2"/>
      <c r="M145" s="2"/>
      <c r="N145" s="2"/>
      <c r="O145" s="2"/>
    </row>
    <row r="146" spans="2:15" s="3" customFormat="1">
      <c r="B146" s="103"/>
      <c r="C146" s="103"/>
      <c r="D146" s="104"/>
      <c r="E146" s="104"/>
      <c r="F146" s="104"/>
      <c r="G146" s="105"/>
      <c r="H146" s="105"/>
      <c r="I146" s="2"/>
      <c r="J146" s="2"/>
      <c r="K146" s="2"/>
      <c r="L146" s="2"/>
      <c r="M146" s="2"/>
      <c r="N146" s="2"/>
      <c r="O146" s="2"/>
    </row>
    <row r="147" spans="2:15" s="3" customFormat="1">
      <c r="B147" s="103"/>
      <c r="C147" s="103"/>
      <c r="D147" s="104"/>
      <c r="E147" s="104"/>
      <c r="F147" s="104"/>
      <c r="G147" s="105"/>
      <c r="H147" s="105"/>
      <c r="I147" s="2"/>
      <c r="J147" s="2"/>
      <c r="K147" s="2"/>
      <c r="L147" s="2"/>
      <c r="M147" s="2"/>
      <c r="N147" s="2"/>
      <c r="O147" s="2"/>
    </row>
    <row r="148" spans="2:15" s="3" customFormat="1">
      <c r="B148" s="103"/>
      <c r="C148" s="103"/>
      <c r="D148" s="104"/>
      <c r="E148" s="104"/>
      <c r="F148" s="104"/>
      <c r="G148" s="105"/>
      <c r="H148" s="105"/>
      <c r="I148" s="2"/>
      <c r="J148" s="2"/>
      <c r="K148" s="2"/>
      <c r="L148" s="2"/>
      <c r="M148" s="2"/>
      <c r="N148" s="2"/>
      <c r="O148" s="2"/>
    </row>
    <row r="149" spans="2:15" s="3" customFormat="1">
      <c r="B149" s="103"/>
      <c r="C149" s="103"/>
      <c r="D149" s="104"/>
      <c r="E149" s="104"/>
      <c r="F149" s="104"/>
      <c r="G149" s="105"/>
      <c r="H149" s="105"/>
      <c r="I149" s="2"/>
      <c r="J149" s="2"/>
      <c r="K149" s="2"/>
      <c r="L149" s="2"/>
      <c r="M149" s="2"/>
      <c r="N149" s="2"/>
      <c r="O149" s="2"/>
    </row>
    <row r="150" spans="2:15" s="3" customFormat="1">
      <c r="B150" s="103"/>
      <c r="C150" s="103"/>
      <c r="D150" s="104"/>
      <c r="E150" s="104"/>
      <c r="F150" s="104"/>
      <c r="G150" s="105"/>
      <c r="H150" s="105"/>
      <c r="I150" s="2"/>
      <c r="J150" s="2"/>
      <c r="K150" s="2"/>
      <c r="L150" s="2"/>
      <c r="M150" s="2"/>
      <c r="N150" s="2"/>
      <c r="O150" s="2"/>
    </row>
    <row r="151" spans="2:15" s="3" customFormat="1">
      <c r="B151" s="103"/>
      <c r="C151" s="103"/>
      <c r="D151" s="104"/>
      <c r="E151" s="104"/>
      <c r="F151" s="104"/>
      <c r="G151" s="105"/>
      <c r="H151" s="105"/>
      <c r="I151" s="2"/>
      <c r="J151" s="2"/>
      <c r="K151" s="2"/>
      <c r="L151" s="2"/>
      <c r="M151" s="2"/>
      <c r="N151" s="2"/>
      <c r="O151" s="2"/>
    </row>
    <row r="152" spans="2:15" s="3" customFormat="1">
      <c r="B152" s="103"/>
      <c r="C152" s="103"/>
      <c r="D152" s="104"/>
      <c r="E152" s="104"/>
      <c r="F152" s="104"/>
      <c r="G152" s="105"/>
      <c r="H152" s="105"/>
      <c r="I152" s="2"/>
      <c r="J152" s="2"/>
      <c r="K152" s="2"/>
      <c r="L152" s="2"/>
      <c r="M152" s="2"/>
      <c r="N152" s="2"/>
      <c r="O152" s="2"/>
    </row>
    <row r="153" spans="2:15" s="3" customFormat="1">
      <c r="B153" s="107"/>
      <c r="C153" s="107"/>
      <c r="G153" s="2"/>
      <c r="H153" s="2"/>
      <c r="I153" s="2"/>
      <c r="J153" s="2"/>
      <c r="K153" s="2"/>
      <c r="L153" s="2"/>
      <c r="M153" s="2"/>
      <c r="N153" s="2"/>
      <c r="O153" s="2"/>
    </row>
    <row r="154" spans="2:15" s="3" customFormat="1">
      <c r="B154" s="107"/>
      <c r="C154" s="107"/>
      <c r="G154" s="2"/>
      <c r="H154" s="2"/>
      <c r="I154" s="2"/>
      <c r="J154" s="2"/>
      <c r="K154" s="2"/>
      <c r="L154" s="2"/>
      <c r="M154" s="2"/>
      <c r="N154" s="2"/>
      <c r="O154" s="2"/>
    </row>
    <row r="155" spans="2:15" s="3" customFormat="1">
      <c r="B155" s="107"/>
      <c r="C155" s="107"/>
      <c r="G155" s="2"/>
      <c r="H155" s="2"/>
      <c r="I155" s="2"/>
      <c r="J155" s="2"/>
      <c r="K155" s="2"/>
      <c r="L155" s="2"/>
      <c r="M155" s="2"/>
      <c r="N155" s="2"/>
      <c r="O155" s="2"/>
    </row>
    <row r="156" spans="2:15" s="3" customFormat="1">
      <c r="B156" s="107"/>
      <c r="C156" s="107"/>
      <c r="G156" s="2"/>
      <c r="H156" s="2"/>
      <c r="I156" s="2"/>
      <c r="J156" s="2"/>
      <c r="K156" s="2"/>
      <c r="L156" s="2"/>
      <c r="M156" s="2"/>
      <c r="N156" s="2"/>
      <c r="O156" s="2"/>
    </row>
    <row r="157" spans="2:15" s="3" customFormat="1">
      <c r="B157" s="107"/>
      <c r="C157" s="107"/>
      <c r="G157" s="2"/>
      <c r="H157" s="2"/>
      <c r="I157" s="2"/>
      <c r="J157" s="2"/>
      <c r="K157" s="2"/>
      <c r="L157" s="2"/>
      <c r="M157" s="2"/>
      <c r="N157" s="2"/>
      <c r="O157" s="2"/>
    </row>
    <row r="158" spans="2:15" s="3" customFormat="1">
      <c r="B158" s="107"/>
      <c r="C158" s="107"/>
      <c r="G158" s="2"/>
      <c r="H158" s="2"/>
      <c r="I158" s="2"/>
      <c r="J158" s="2"/>
      <c r="K158" s="2"/>
      <c r="L158" s="2"/>
      <c r="M158" s="2"/>
      <c r="N158" s="2"/>
      <c r="O158" s="2"/>
    </row>
    <row r="159" spans="2:15" s="3" customFormat="1">
      <c r="B159" s="107"/>
      <c r="C159" s="107"/>
      <c r="G159" s="2"/>
      <c r="H159" s="2"/>
      <c r="I159" s="2"/>
      <c r="J159" s="2"/>
      <c r="K159" s="2"/>
      <c r="L159" s="2"/>
      <c r="M159" s="2"/>
      <c r="N159" s="2"/>
      <c r="O159" s="2"/>
    </row>
    <row r="160" spans="2:15" s="3" customFormat="1">
      <c r="B160" s="107"/>
      <c r="C160" s="107"/>
      <c r="G160" s="2"/>
      <c r="H160" s="2"/>
      <c r="I160" s="2"/>
      <c r="J160" s="2"/>
      <c r="K160" s="2"/>
      <c r="L160" s="2"/>
      <c r="M160" s="2"/>
      <c r="N160" s="2"/>
      <c r="O160" s="2"/>
    </row>
    <row r="161" spans="2:15" s="3" customFormat="1">
      <c r="B161" s="107"/>
      <c r="C161" s="107"/>
      <c r="G161" s="2"/>
      <c r="H161" s="2"/>
      <c r="I161" s="2"/>
      <c r="J161" s="2"/>
      <c r="K161" s="2"/>
      <c r="L161" s="2"/>
      <c r="M161" s="2"/>
      <c r="N161" s="2"/>
      <c r="O161" s="2"/>
    </row>
    <row r="162" spans="2:15" s="3" customFormat="1">
      <c r="B162" s="107"/>
      <c r="C162" s="107"/>
      <c r="G162" s="2"/>
      <c r="H162" s="2"/>
      <c r="I162" s="2"/>
      <c r="J162" s="2"/>
      <c r="K162" s="2"/>
      <c r="L162" s="2"/>
      <c r="M162" s="2"/>
      <c r="N162" s="2"/>
      <c r="O162" s="2"/>
    </row>
    <row r="163" spans="2:15" s="3" customFormat="1">
      <c r="B163" s="107"/>
      <c r="C163" s="107"/>
      <c r="G163" s="2"/>
      <c r="H163" s="2"/>
      <c r="I163" s="2"/>
      <c r="J163" s="2"/>
      <c r="K163" s="2"/>
      <c r="L163" s="2"/>
      <c r="M163" s="2"/>
      <c r="N163" s="2"/>
      <c r="O163" s="2"/>
    </row>
    <row r="164" spans="2:15" s="3" customFormat="1">
      <c r="B164" s="107"/>
      <c r="C164" s="107"/>
      <c r="G164" s="2"/>
      <c r="H164" s="2"/>
      <c r="I164" s="2"/>
      <c r="J164" s="2"/>
      <c r="K164" s="2"/>
      <c r="L164" s="2"/>
      <c r="M164" s="2"/>
      <c r="N164" s="2"/>
      <c r="O164" s="2"/>
    </row>
    <row r="165" spans="2:15" s="3" customFormat="1">
      <c r="B165" s="107"/>
      <c r="C165" s="107"/>
      <c r="G165" s="2"/>
      <c r="H165" s="2"/>
      <c r="I165" s="2"/>
      <c r="J165" s="2"/>
      <c r="K165" s="2"/>
      <c r="L165" s="2"/>
      <c r="M165" s="2"/>
      <c r="N165" s="2"/>
      <c r="O165" s="2"/>
    </row>
    <row r="166" spans="2:15" s="3" customFormat="1">
      <c r="B166" s="107"/>
      <c r="C166" s="107"/>
      <c r="G166" s="2"/>
      <c r="H166" s="2"/>
      <c r="I166" s="2"/>
      <c r="J166" s="2"/>
      <c r="K166" s="2"/>
      <c r="L166" s="2"/>
      <c r="M166" s="2"/>
      <c r="N166" s="2"/>
      <c r="O166" s="2"/>
    </row>
    <row r="167" spans="2:15" s="3" customFormat="1">
      <c r="B167" s="107"/>
      <c r="C167" s="107"/>
      <c r="G167" s="2"/>
      <c r="H167" s="2"/>
      <c r="I167" s="2"/>
      <c r="J167" s="2"/>
      <c r="K167" s="2"/>
      <c r="L167" s="2"/>
      <c r="M167" s="2"/>
      <c r="N167" s="2"/>
      <c r="O167" s="2"/>
    </row>
    <row r="168" spans="2:15" s="3" customFormat="1">
      <c r="B168" s="107"/>
      <c r="C168" s="107"/>
      <c r="G168" s="2"/>
      <c r="H168" s="2"/>
      <c r="I168" s="2"/>
      <c r="J168" s="2"/>
      <c r="K168" s="2"/>
      <c r="L168" s="2"/>
      <c r="M168" s="2"/>
      <c r="N168" s="2"/>
      <c r="O168" s="2"/>
    </row>
    <row r="169" spans="2:15" s="3" customFormat="1">
      <c r="B169" s="107"/>
      <c r="C169" s="107"/>
      <c r="G169" s="2"/>
      <c r="H169" s="2"/>
      <c r="I169" s="2"/>
      <c r="J169" s="2"/>
      <c r="K169" s="2"/>
      <c r="L169" s="2"/>
      <c r="M169" s="2"/>
      <c r="N169" s="2"/>
      <c r="O169" s="2"/>
    </row>
    <row r="170" spans="2:15" s="3" customFormat="1">
      <c r="B170" s="107"/>
      <c r="C170" s="107"/>
      <c r="G170" s="2"/>
      <c r="H170" s="2"/>
      <c r="I170" s="2"/>
      <c r="J170" s="2"/>
      <c r="K170" s="2"/>
      <c r="L170" s="2"/>
      <c r="M170" s="2"/>
      <c r="N170" s="2"/>
      <c r="O170" s="2"/>
    </row>
    <row r="171" spans="2:15" s="3" customFormat="1">
      <c r="B171" s="107"/>
      <c r="C171" s="107"/>
      <c r="G171" s="2"/>
      <c r="H171" s="2"/>
      <c r="I171" s="2"/>
      <c r="J171" s="2"/>
      <c r="K171" s="2"/>
      <c r="L171" s="2"/>
      <c r="M171" s="2"/>
      <c r="N171" s="2"/>
      <c r="O171" s="2"/>
    </row>
    <row r="172" spans="2:15" s="3" customFormat="1">
      <c r="B172" s="107"/>
      <c r="C172" s="107"/>
      <c r="G172" s="2"/>
      <c r="H172" s="2"/>
      <c r="I172" s="2"/>
      <c r="J172" s="2"/>
      <c r="K172" s="2"/>
      <c r="L172" s="2"/>
      <c r="M172" s="2"/>
      <c r="N172" s="2"/>
      <c r="O172" s="2"/>
    </row>
    <row r="173" spans="2:15" s="3" customFormat="1">
      <c r="B173" s="107"/>
      <c r="C173" s="107"/>
      <c r="G173" s="2"/>
      <c r="H173" s="2"/>
      <c r="I173" s="2"/>
      <c r="J173" s="2"/>
      <c r="K173" s="2"/>
      <c r="L173" s="2"/>
      <c r="M173" s="2"/>
      <c r="N173" s="2"/>
      <c r="O173" s="2"/>
    </row>
    <row r="174" spans="2:15" s="3" customFormat="1">
      <c r="B174" s="107"/>
      <c r="C174" s="107"/>
      <c r="G174" s="2"/>
      <c r="H174" s="2"/>
      <c r="I174" s="2"/>
      <c r="J174" s="2"/>
      <c r="K174" s="2"/>
      <c r="L174" s="2"/>
      <c r="M174" s="2"/>
      <c r="N174" s="2"/>
      <c r="O174" s="2"/>
    </row>
    <row r="175" spans="2:15" s="3" customFormat="1">
      <c r="B175" s="107"/>
      <c r="C175" s="107"/>
      <c r="G175" s="2"/>
      <c r="H175" s="2"/>
      <c r="I175" s="2"/>
      <c r="J175" s="2"/>
      <c r="K175" s="2"/>
      <c r="L175" s="2"/>
      <c r="M175" s="2"/>
      <c r="N175" s="2"/>
      <c r="O175" s="2"/>
    </row>
    <row r="176" spans="2:15" s="3" customFormat="1">
      <c r="B176" s="107"/>
      <c r="C176" s="107"/>
      <c r="G176" s="2"/>
      <c r="H176" s="2"/>
      <c r="I176" s="2"/>
      <c r="J176" s="2"/>
      <c r="K176" s="2"/>
      <c r="L176" s="2"/>
      <c r="M176" s="2"/>
      <c r="N176" s="2"/>
      <c r="O176" s="2"/>
    </row>
    <row r="177" spans="2:15" s="3" customFormat="1">
      <c r="B177" s="107"/>
      <c r="C177" s="107"/>
      <c r="G177" s="2"/>
      <c r="H177" s="2"/>
      <c r="I177" s="2"/>
      <c r="J177" s="2"/>
      <c r="K177" s="2"/>
      <c r="L177" s="2"/>
      <c r="M177" s="2"/>
      <c r="N177" s="2"/>
      <c r="O177" s="2"/>
    </row>
    <row r="178" spans="2:15" s="3" customFormat="1">
      <c r="B178" s="107"/>
      <c r="C178" s="107"/>
      <c r="G178" s="2"/>
      <c r="H178" s="2"/>
      <c r="I178" s="2"/>
      <c r="J178" s="2"/>
      <c r="K178" s="2"/>
      <c r="L178" s="2"/>
      <c r="M178" s="2"/>
      <c r="N178" s="2"/>
      <c r="O178" s="2"/>
    </row>
    <row r="179" spans="2:15" s="3" customFormat="1">
      <c r="B179" s="107"/>
      <c r="C179" s="107"/>
      <c r="G179" s="2"/>
      <c r="H179" s="2"/>
      <c r="I179" s="2"/>
      <c r="J179" s="2"/>
      <c r="K179" s="2"/>
      <c r="L179" s="2"/>
      <c r="M179" s="2"/>
      <c r="N179" s="2"/>
      <c r="O179" s="2"/>
    </row>
    <row r="180" spans="2:15" s="3" customFormat="1">
      <c r="B180" s="107"/>
      <c r="C180" s="107"/>
      <c r="G180" s="2"/>
      <c r="H180" s="2"/>
      <c r="I180" s="2"/>
      <c r="J180" s="2"/>
      <c r="K180" s="2"/>
      <c r="L180" s="2"/>
      <c r="M180" s="2"/>
      <c r="N180" s="2"/>
      <c r="O180" s="2"/>
    </row>
    <row r="181" spans="2:15" s="3" customFormat="1">
      <c r="B181" s="107"/>
      <c r="C181" s="107"/>
      <c r="G181" s="2"/>
      <c r="H181" s="2"/>
      <c r="I181" s="2"/>
      <c r="J181" s="2"/>
      <c r="K181" s="2"/>
      <c r="L181" s="2"/>
      <c r="M181" s="2"/>
      <c r="N181" s="2"/>
      <c r="O181" s="2"/>
    </row>
    <row r="182" spans="2:15" s="3" customFormat="1">
      <c r="B182" s="107"/>
      <c r="G182" s="2"/>
      <c r="H182" s="2"/>
      <c r="I182" s="2"/>
      <c r="J182" s="2"/>
      <c r="K182" s="2"/>
      <c r="L182" s="2"/>
      <c r="M182" s="2"/>
      <c r="N182" s="2"/>
      <c r="O182" s="2"/>
    </row>
    <row r="183" spans="2:15" s="3" customFormat="1">
      <c r="B183" s="107"/>
      <c r="G183" s="2"/>
      <c r="H183" s="2"/>
      <c r="I183" s="2"/>
      <c r="J183" s="2"/>
      <c r="K183" s="2"/>
      <c r="L183" s="2"/>
      <c r="M183" s="2"/>
      <c r="N183" s="2"/>
      <c r="O183" s="2"/>
    </row>
    <row r="184" spans="2:15" s="3" customFormat="1">
      <c r="B184" s="107"/>
      <c r="G184" s="2"/>
      <c r="H184" s="2"/>
      <c r="I184" s="2"/>
      <c r="J184" s="2"/>
      <c r="K184" s="2"/>
      <c r="L184" s="2"/>
      <c r="M184" s="2"/>
      <c r="N184" s="2"/>
      <c r="O184" s="2"/>
    </row>
    <row r="185" spans="2:15" s="3" customFormat="1">
      <c r="B185" s="107"/>
      <c r="G185" s="2"/>
      <c r="H185" s="2"/>
      <c r="I185" s="2"/>
      <c r="J185" s="2"/>
      <c r="K185" s="2"/>
      <c r="L185" s="2"/>
      <c r="M185" s="2"/>
      <c r="N185" s="2"/>
      <c r="O185" s="2"/>
    </row>
    <row r="186" spans="2:15" s="3" customFormat="1">
      <c r="B186" s="107"/>
      <c r="G186" s="2"/>
      <c r="H186" s="2"/>
      <c r="I186" s="2"/>
      <c r="J186" s="2"/>
      <c r="K186" s="2"/>
      <c r="L186" s="2"/>
      <c r="M186" s="2"/>
      <c r="N186" s="2"/>
      <c r="O186" s="2"/>
    </row>
    <row r="187" spans="2:15" s="3" customFormat="1">
      <c r="B187" s="107"/>
      <c r="G187" s="2"/>
      <c r="H187" s="2"/>
      <c r="I187" s="2"/>
      <c r="J187" s="2"/>
      <c r="K187" s="2"/>
      <c r="L187" s="2"/>
      <c r="M187" s="2"/>
      <c r="N187" s="2"/>
      <c r="O187" s="2"/>
    </row>
    <row r="188" spans="2:15" s="3" customFormat="1">
      <c r="B188" s="107"/>
      <c r="G188" s="2"/>
      <c r="H188" s="2"/>
      <c r="I188" s="2"/>
      <c r="J188" s="2"/>
      <c r="K188" s="2"/>
      <c r="L188" s="2"/>
      <c r="M188" s="2"/>
      <c r="N188" s="2"/>
      <c r="O188" s="2"/>
    </row>
    <row r="189" spans="2:15" s="3" customFormat="1">
      <c r="B189" s="107"/>
      <c r="G189" s="2"/>
      <c r="H189" s="2"/>
      <c r="I189" s="2"/>
      <c r="J189" s="2"/>
      <c r="K189" s="2"/>
      <c r="L189" s="2"/>
      <c r="M189" s="2"/>
      <c r="N189" s="2"/>
      <c r="O189" s="2"/>
    </row>
    <row r="190" spans="2:15" s="3" customFormat="1">
      <c r="B190" s="107"/>
      <c r="G190" s="2"/>
      <c r="H190" s="2"/>
      <c r="I190" s="2"/>
      <c r="J190" s="2"/>
      <c r="K190" s="2"/>
      <c r="L190" s="2"/>
      <c r="M190" s="2"/>
      <c r="N190" s="2"/>
      <c r="O190" s="2"/>
    </row>
    <row r="191" spans="2:15" s="3" customFormat="1">
      <c r="B191" s="107"/>
      <c r="G191" s="2"/>
      <c r="H191" s="2"/>
      <c r="I191" s="2"/>
      <c r="J191" s="2"/>
      <c r="K191" s="2"/>
      <c r="L191" s="2"/>
      <c r="M191" s="2"/>
      <c r="N191" s="2"/>
      <c r="O191" s="2"/>
    </row>
    <row r="192" spans="2:15" s="3" customFormat="1">
      <c r="B192" s="107"/>
      <c r="G192" s="2"/>
      <c r="H192" s="2"/>
      <c r="I192" s="2"/>
      <c r="J192" s="2"/>
      <c r="K192" s="2"/>
      <c r="L192" s="2"/>
      <c r="M192" s="2"/>
      <c r="N192" s="2"/>
      <c r="O192" s="2"/>
    </row>
    <row r="193" spans="2:15" s="3" customFormat="1">
      <c r="B193" s="107"/>
      <c r="G193" s="2"/>
      <c r="H193" s="2"/>
      <c r="I193" s="2"/>
      <c r="J193" s="2"/>
      <c r="K193" s="2"/>
      <c r="L193" s="2"/>
      <c r="M193" s="2"/>
      <c r="N193" s="2"/>
      <c r="O193" s="2"/>
    </row>
    <row r="194" spans="2:15" s="3" customFormat="1">
      <c r="B194" s="107"/>
      <c r="G194" s="2"/>
      <c r="H194" s="2"/>
      <c r="I194" s="2"/>
      <c r="J194" s="2"/>
      <c r="K194" s="2"/>
      <c r="L194" s="2"/>
      <c r="M194" s="2"/>
      <c r="N194" s="2"/>
      <c r="O194" s="2"/>
    </row>
    <row r="195" spans="2:15" s="3" customFormat="1">
      <c r="B195" s="107"/>
      <c r="G195" s="2"/>
      <c r="H195" s="2"/>
      <c r="I195" s="2"/>
      <c r="J195" s="2"/>
      <c r="K195" s="2"/>
      <c r="L195" s="2"/>
      <c r="M195" s="2"/>
      <c r="N195" s="2"/>
      <c r="O195" s="2"/>
    </row>
    <row r="196" spans="2:15" s="3" customFormat="1">
      <c r="B196" s="107"/>
      <c r="G196" s="2"/>
      <c r="H196" s="2"/>
      <c r="I196" s="2"/>
      <c r="J196" s="2"/>
      <c r="K196" s="2"/>
      <c r="L196" s="2"/>
      <c r="M196" s="2"/>
      <c r="N196" s="2"/>
      <c r="O196" s="2"/>
    </row>
    <row r="197" spans="2:15" s="3" customFormat="1">
      <c r="B197" s="107"/>
      <c r="G197" s="2"/>
      <c r="H197" s="2"/>
      <c r="I197" s="2"/>
      <c r="J197" s="2"/>
      <c r="K197" s="2"/>
      <c r="L197" s="2"/>
      <c r="M197" s="2"/>
      <c r="N197" s="2"/>
      <c r="O197" s="2"/>
    </row>
    <row r="198" spans="2:15" s="3" customFormat="1">
      <c r="B198" s="107"/>
      <c r="G198" s="2"/>
      <c r="H198" s="2"/>
      <c r="I198" s="2"/>
      <c r="J198" s="2"/>
      <c r="K198" s="2"/>
      <c r="L198" s="2"/>
      <c r="M198" s="2"/>
      <c r="N198" s="2"/>
      <c r="O198" s="2"/>
    </row>
    <row r="199" spans="2:15" s="3" customFormat="1">
      <c r="B199" s="107"/>
      <c r="G199" s="2"/>
      <c r="H199" s="2"/>
      <c r="I199" s="2"/>
      <c r="J199" s="2"/>
      <c r="K199" s="2"/>
      <c r="L199" s="2"/>
      <c r="M199" s="2"/>
      <c r="N199" s="2"/>
      <c r="O199" s="2"/>
    </row>
    <row r="200" spans="2:15" s="3" customFormat="1">
      <c r="B200" s="107"/>
      <c r="G200" s="2"/>
      <c r="H200" s="2"/>
      <c r="I200" s="2"/>
      <c r="J200" s="2"/>
      <c r="K200" s="2"/>
      <c r="L200" s="2"/>
      <c r="M200" s="2"/>
      <c r="N200" s="2"/>
      <c r="O200" s="2"/>
    </row>
    <row r="201" spans="2:15" s="3" customFormat="1">
      <c r="B201" s="107"/>
      <c r="G201" s="2"/>
      <c r="H201" s="2"/>
      <c r="I201" s="2"/>
      <c r="J201" s="2"/>
      <c r="K201" s="2"/>
      <c r="L201" s="2"/>
      <c r="M201" s="2"/>
      <c r="N201" s="2"/>
      <c r="O201" s="2"/>
    </row>
    <row r="202" spans="2:15" s="3" customFormat="1">
      <c r="B202" s="107"/>
      <c r="G202" s="2"/>
      <c r="H202" s="2"/>
      <c r="I202" s="2"/>
      <c r="J202" s="2"/>
      <c r="K202" s="2"/>
      <c r="L202" s="2"/>
      <c r="M202" s="2"/>
      <c r="N202" s="2"/>
      <c r="O202" s="2"/>
    </row>
    <row r="203" spans="2:15" s="3" customFormat="1">
      <c r="B203" s="107"/>
      <c r="G203" s="2"/>
      <c r="H203" s="2"/>
      <c r="I203" s="2"/>
      <c r="J203" s="2"/>
      <c r="K203" s="2"/>
      <c r="L203" s="2"/>
      <c r="M203" s="2"/>
      <c r="N203" s="2"/>
      <c r="O203" s="2"/>
    </row>
    <row r="204" spans="2:15" s="3" customFormat="1">
      <c r="B204" s="107"/>
      <c r="G204" s="2"/>
      <c r="H204" s="2"/>
      <c r="I204" s="2"/>
      <c r="J204" s="2"/>
      <c r="K204" s="2"/>
      <c r="L204" s="2"/>
      <c r="M204" s="2"/>
      <c r="N204" s="2"/>
      <c r="O204" s="2"/>
    </row>
    <row r="205" spans="2:15" s="3" customFormat="1">
      <c r="B205" s="107"/>
      <c r="G205" s="2"/>
      <c r="H205" s="2"/>
      <c r="I205" s="2"/>
      <c r="J205" s="2"/>
      <c r="K205" s="2"/>
      <c r="L205" s="2"/>
      <c r="M205" s="2"/>
      <c r="N205" s="2"/>
      <c r="O205" s="2"/>
    </row>
    <row r="206" spans="2:15" s="3" customFormat="1">
      <c r="B206" s="107"/>
      <c r="G206" s="2"/>
      <c r="H206" s="2"/>
      <c r="I206" s="2"/>
      <c r="J206" s="2"/>
      <c r="K206" s="2"/>
      <c r="L206" s="2"/>
      <c r="M206" s="2"/>
      <c r="N206" s="2"/>
      <c r="O206" s="2"/>
    </row>
    <row r="207" spans="2:15" s="3" customFormat="1">
      <c r="B207" s="107"/>
      <c r="G207" s="2"/>
      <c r="H207" s="2"/>
      <c r="I207" s="2"/>
      <c r="J207" s="2"/>
      <c r="K207" s="2"/>
      <c r="L207" s="2"/>
      <c r="M207" s="2"/>
      <c r="N207" s="2"/>
      <c r="O207" s="2"/>
    </row>
    <row r="208" spans="2:15" s="3" customFormat="1">
      <c r="B208" s="107"/>
      <c r="G208" s="2"/>
      <c r="H208" s="2"/>
      <c r="I208" s="2"/>
      <c r="J208" s="2"/>
      <c r="K208" s="2"/>
      <c r="L208" s="2"/>
      <c r="M208" s="2"/>
      <c r="N208" s="2"/>
      <c r="O208" s="2"/>
    </row>
    <row r="209" spans="2:15" s="3" customFormat="1">
      <c r="B209" s="107"/>
      <c r="G209" s="2"/>
      <c r="H209" s="2"/>
      <c r="I209" s="2"/>
      <c r="J209" s="2"/>
      <c r="K209" s="2"/>
      <c r="L209" s="2"/>
      <c r="M209" s="2"/>
      <c r="N209" s="2"/>
      <c r="O209" s="2"/>
    </row>
    <row r="210" spans="2:15" s="3" customFormat="1">
      <c r="B210" s="107"/>
      <c r="G210" s="2"/>
      <c r="H210" s="2"/>
      <c r="I210" s="2"/>
      <c r="J210" s="2"/>
      <c r="K210" s="2"/>
      <c r="L210" s="2"/>
      <c r="M210" s="2"/>
      <c r="N210" s="2"/>
      <c r="O210" s="2"/>
    </row>
    <row r="211" spans="2:15" s="3" customFormat="1">
      <c r="B211" s="107"/>
      <c r="G211" s="2"/>
      <c r="H211" s="2"/>
      <c r="I211" s="2"/>
      <c r="J211" s="2"/>
      <c r="K211" s="2"/>
      <c r="L211" s="2"/>
      <c r="M211" s="2"/>
      <c r="N211" s="2"/>
      <c r="O211" s="2"/>
    </row>
    <row r="212" spans="2:15" s="3" customFormat="1">
      <c r="B212" s="107"/>
      <c r="G212" s="2"/>
      <c r="H212" s="2"/>
      <c r="I212" s="2"/>
      <c r="J212" s="2"/>
      <c r="K212" s="2"/>
      <c r="L212" s="2"/>
      <c r="M212" s="2"/>
      <c r="N212" s="2"/>
      <c r="O212" s="2"/>
    </row>
    <row r="213" spans="2:15" s="3" customFormat="1">
      <c r="B213" s="107"/>
      <c r="G213" s="2"/>
      <c r="H213" s="2"/>
      <c r="I213" s="2"/>
      <c r="J213" s="2"/>
      <c r="K213" s="2"/>
      <c r="L213" s="2"/>
      <c r="M213" s="2"/>
      <c r="N213" s="2"/>
      <c r="O213" s="2"/>
    </row>
    <row r="214" spans="2:15" s="3" customFormat="1">
      <c r="B214" s="107"/>
      <c r="G214" s="2"/>
      <c r="H214" s="2"/>
      <c r="I214" s="2"/>
      <c r="J214" s="2"/>
      <c r="K214" s="2"/>
      <c r="L214" s="2"/>
      <c r="M214" s="2"/>
      <c r="N214" s="2"/>
      <c r="O214" s="2"/>
    </row>
    <row r="215" spans="2:15" s="3" customFormat="1">
      <c r="B215" s="107"/>
      <c r="G215" s="2"/>
      <c r="H215" s="2"/>
      <c r="I215" s="2"/>
      <c r="J215" s="2"/>
      <c r="K215" s="2"/>
      <c r="L215" s="2"/>
      <c r="M215" s="2"/>
      <c r="N215" s="2"/>
      <c r="O215" s="2"/>
    </row>
    <row r="216" spans="2:15" s="3" customFormat="1">
      <c r="B216" s="107"/>
      <c r="G216" s="2"/>
      <c r="H216" s="2"/>
      <c r="I216" s="2"/>
      <c r="J216" s="2"/>
      <c r="K216" s="2"/>
      <c r="L216" s="2"/>
      <c r="M216" s="2"/>
      <c r="N216" s="2"/>
      <c r="O216" s="2"/>
    </row>
    <row r="217" spans="2:15" s="3" customFormat="1">
      <c r="B217" s="107"/>
      <c r="G217" s="2"/>
      <c r="H217" s="2"/>
      <c r="I217" s="2"/>
      <c r="J217" s="2"/>
      <c r="K217" s="2"/>
      <c r="L217" s="2"/>
      <c r="M217" s="2"/>
      <c r="N217" s="2"/>
      <c r="O217" s="2"/>
    </row>
    <row r="218" spans="2:15" s="3" customFormat="1">
      <c r="B218" s="107"/>
      <c r="G218" s="2"/>
      <c r="H218" s="2"/>
      <c r="I218" s="2"/>
      <c r="J218" s="2"/>
      <c r="K218" s="2"/>
      <c r="L218" s="2"/>
      <c r="M218" s="2"/>
      <c r="N218" s="2"/>
      <c r="O218" s="2"/>
    </row>
    <row r="219" spans="2:15" s="3" customFormat="1">
      <c r="B219" s="107"/>
      <c r="G219" s="2"/>
      <c r="H219" s="2"/>
      <c r="I219" s="2"/>
      <c r="J219" s="2"/>
      <c r="K219" s="2"/>
      <c r="L219" s="2"/>
      <c r="M219" s="2"/>
      <c r="N219" s="2"/>
      <c r="O219" s="2"/>
    </row>
    <row r="220" spans="2:15" s="3" customFormat="1">
      <c r="B220" s="107"/>
      <c r="G220" s="2"/>
      <c r="H220" s="2"/>
      <c r="I220" s="2"/>
      <c r="J220" s="2"/>
      <c r="K220" s="2"/>
      <c r="L220" s="2"/>
      <c r="M220" s="2"/>
      <c r="N220" s="2"/>
      <c r="O220" s="2"/>
    </row>
    <row r="221" spans="2:15" s="3" customFormat="1">
      <c r="B221" s="107"/>
      <c r="G221" s="2"/>
      <c r="H221" s="2"/>
      <c r="I221" s="2"/>
      <c r="J221" s="2"/>
      <c r="K221" s="2"/>
      <c r="L221" s="2"/>
      <c r="M221" s="2"/>
      <c r="N221" s="2"/>
      <c r="O221" s="2"/>
    </row>
    <row r="222" spans="2:15" s="3" customFormat="1">
      <c r="B222" s="107"/>
      <c r="G222" s="2"/>
      <c r="H222" s="2"/>
      <c r="I222" s="2"/>
      <c r="J222" s="2"/>
      <c r="K222" s="2"/>
      <c r="L222" s="2"/>
      <c r="M222" s="2"/>
      <c r="N222" s="2"/>
      <c r="O222" s="2"/>
    </row>
    <row r="223" spans="2:15" s="3" customFormat="1">
      <c r="B223" s="107"/>
      <c r="G223" s="2"/>
      <c r="H223" s="2"/>
      <c r="I223" s="2"/>
      <c r="J223" s="2"/>
      <c r="K223" s="2"/>
      <c r="L223" s="2"/>
      <c r="M223" s="2"/>
      <c r="N223" s="2"/>
      <c r="O223" s="2"/>
    </row>
    <row r="224" spans="2:15" s="3" customFormat="1">
      <c r="B224" s="107"/>
      <c r="G224" s="2"/>
      <c r="H224" s="2"/>
      <c r="I224" s="2"/>
      <c r="J224" s="2"/>
      <c r="K224" s="2"/>
      <c r="L224" s="2"/>
      <c r="M224" s="2"/>
      <c r="N224" s="2"/>
      <c r="O224" s="2"/>
    </row>
    <row r="225" spans="2:15" s="3" customFormat="1">
      <c r="B225" s="107"/>
      <c r="G225" s="2"/>
      <c r="H225" s="2"/>
      <c r="I225" s="2"/>
      <c r="J225" s="2"/>
      <c r="K225" s="2"/>
      <c r="L225" s="2"/>
      <c r="M225" s="2"/>
      <c r="N225" s="2"/>
      <c r="O225" s="2"/>
    </row>
    <row r="226" spans="2:15" s="3" customFormat="1">
      <c r="B226" s="107"/>
      <c r="G226" s="2"/>
      <c r="H226" s="2"/>
      <c r="I226" s="2"/>
      <c r="J226" s="2"/>
      <c r="K226" s="2"/>
      <c r="L226" s="2"/>
      <c r="M226" s="2"/>
      <c r="N226" s="2"/>
      <c r="O226" s="2"/>
    </row>
    <row r="227" spans="2:15" s="3" customFormat="1">
      <c r="B227" s="107"/>
      <c r="G227" s="2"/>
      <c r="H227" s="2"/>
      <c r="I227" s="2"/>
      <c r="J227" s="2"/>
      <c r="K227" s="2"/>
      <c r="L227" s="2"/>
      <c r="M227" s="2"/>
      <c r="N227" s="2"/>
      <c r="O227" s="2"/>
    </row>
    <row r="228" spans="2:15" s="3" customFormat="1">
      <c r="B228" s="107"/>
      <c r="G228" s="2"/>
      <c r="H228" s="2"/>
      <c r="I228" s="2"/>
      <c r="J228" s="2"/>
      <c r="K228" s="2"/>
      <c r="L228" s="2"/>
      <c r="M228" s="2"/>
      <c r="N228" s="2"/>
      <c r="O228" s="2"/>
    </row>
    <row r="229" spans="2:15" s="3" customFormat="1">
      <c r="B229" s="107"/>
      <c r="G229" s="2"/>
      <c r="H229" s="2"/>
      <c r="I229" s="2"/>
      <c r="J229" s="2"/>
      <c r="K229" s="2"/>
      <c r="L229" s="2"/>
      <c r="M229" s="2"/>
      <c r="N229" s="2"/>
      <c r="O229" s="2"/>
    </row>
    <row r="230" spans="2:15" s="3" customFormat="1">
      <c r="B230" s="107"/>
      <c r="G230" s="2"/>
      <c r="H230" s="2"/>
      <c r="I230" s="2"/>
      <c r="J230" s="2"/>
      <c r="K230" s="2"/>
      <c r="L230" s="2"/>
      <c r="M230" s="2"/>
      <c r="N230" s="2"/>
      <c r="O230" s="2"/>
    </row>
    <row r="231" spans="2:15" s="3" customFormat="1">
      <c r="B231" s="107"/>
      <c r="G231" s="2"/>
      <c r="H231" s="2"/>
      <c r="I231" s="2"/>
      <c r="J231" s="2"/>
      <c r="K231" s="2"/>
      <c r="L231" s="2"/>
      <c r="M231" s="2"/>
      <c r="N231" s="2"/>
      <c r="O231" s="2"/>
    </row>
    <row r="232" spans="2:15" s="3" customFormat="1">
      <c r="B232" s="107"/>
      <c r="G232" s="2"/>
      <c r="H232" s="2"/>
      <c r="I232" s="2"/>
      <c r="J232" s="2"/>
      <c r="K232" s="2"/>
      <c r="L232" s="2"/>
      <c r="M232" s="2"/>
      <c r="N232" s="2"/>
      <c r="O232" s="2"/>
    </row>
    <row r="233" spans="2:15" s="3" customFormat="1">
      <c r="B233" s="107"/>
      <c r="G233" s="2"/>
      <c r="H233" s="2"/>
      <c r="I233" s="2"/>
      <c r="J233" s="2"/>
      <c r="K233" s="2"/>
      <c r="L233" s="2"/>
      <c r="M233" s="2"/>
      <c r="N233" s="2"/>
      <c r="O233" s="2"/>
    </row>
    <row r="234" spans="2:15" s="3" customFormat="1">
      <c r="B234" s="107"/>
      <c r="G234" s="2"/>
      <c r="H234" s="2"/>
      <c r="I234" s="2"/>
      <c r="J234" s="2"/>
      <c r="K234" s="2"/>
      <c r="L234" s="2"/>
      <c r="M234" s="2"/>
      <c r="N234" s="2"/>
      <c r="O234" s="2"/>
    </row>
    <row r="235" spans="2:15" s="3" customFormat="1">
      <c r="B235" s="107"/>
      <c r="G235" s="2"/>
      <c r="H235" s="2"/>
      <c r="I235" s="2"/>
      <c r="J235" s="2"/>
      <c r="K235" s="2"/>
      <c r="L235" s="2"/>
      <c r="M235" s="2"/>
      <c r="N235" s="2"/>
      <c r="O235" s="2"/>
    </row>
    <row r="236" spans="2:15" s="3" customFormat="1">
      <c r="B236" s="107"/>
      <c r="G236" s="2"/>
      <c r="H236" s="2"/>
      <c r="I236" s="2"/>
      <c r="J236" s="2"/>
      <c r="K236" s="2"/>
      <c r="L236" s="2"/>
      <c r="M236" s="2"/>
      <c r="N236" s="2"/>
      <c r="O236" s="2"/>
    </row>
    <row r="237" spans="2:15" s="3" customFormat="1">
      <c r="B237" s="107"/>
      <c r="G237" s="2"/>
      <c r="H237" s="2"/>
      <c r="I237" s="2"/>
      <c r="J237" s="2"/>
      <c r="K237" s="2"/>
      <c r="L237" s="2"/>
      <c r="M237" s="2"/>
      <c r="N237" s="2"/>
      <c r="O237" s="2"/>
    </row>
    <row r="238" spans="2:15" s="3" customFormat="1">
      <c r="B238" s="107"/>
      <c r="G238" s="2"/>
      <c r="H238" s="2"/>
      <c r="I238" s="2"/>
      <c r="J238" s="2"/>
      <c r="K238" s="2"/>
      <c r="L238" s="2"/>
      <c r="M238" s="2"/>
      <c r="N238" s="2"/>
      <c r="O238" s="2"/>
    </row>
    <row r="239" spans="2:15" s="3" customFormat="1">
      <c r="B239" s="107"/>
      <c r="G239" s="2"/>
      <c r="H239" s="2"/>
      <c r="I239" s="2"/>
      <c r="J239" s="2"/>
      <c r="K239" s="2"/>
      <c r="L239" s="2"/>
      <c r="M239" s="2"/>
      <c r="N239" s="2"/>
      <c r="O239" s="2"/>
    </row>
    <row r="240" spans="2:15" s="3" customFormat="1">
      <c r="B240" s="107"/>
      <c r="G240" s="2"/>
      <c r="H240" s="2"/>
      <c r="I240" s="2"/>
      <c r="J240" s="2"/>
      <c r="K240" s="2"/>
      <c r="L240" s="2"/>
      <c r="M240" s="2"/>
      <c r="N240" s="2"/>
      <c r="O240" s="2"/>
    </row>
    <row r="241" spans="2:15" s="3" customFormat="1">
      <c r="B241" s="107"/>
      <c r="G241" s="2"/>
      <c r="H241" s="2"/>
      <c r="I241" s="2"/>
      <c r="J241" s="2"/>
      <c r="K241" s="2"/>
      <c r="L241" s="2"/>
      <c r="M241" s="2"/>
      <c r="N241" s="2"/>
      <c r="O241" s="2"/>
    </row>
    <row r="242" spans="2:15" s="3" customFormat="1">
      <c r="B242" s="107"/>
      <c r="G242" s="2"/>
      <c r="H242" s="2"/>
      <c r="I242" s="2"/>
      <c r="J242" s="2"/>
      <c r="K242" s="2"/>
      <c r="L242" s="2"/>
      <c r="M242" s="2"/>
      <c r="N242" s="2"/>
      <c r="O242" s="2"/>
    </row>
    <row r="243" spans="2:15" s="3" customFormat="1">
      <c r="B243" s="107"/>
      <c r="G243" s="2"/>
      <c r="H243" s="2"/>
      <c r="I243" s="2"/>
      <c r="J243" s="2"/>
      <c r="K243" s="2"/>
      <c r="L243" s="2"/>
      <c r="M243" s="2"/>
      <c r="N243" s="2"/>
      <c r="O243" s="2"/>
    </row>
    <row r="244" spans="2:15" s="3" customFormat="1">
      <c r="B244" s="107"/>
      <c r="G244" s="2"/>
      <c r="H244" s="2"/>
      <c r="I244" s="2"/>
      <c r="J244" s="2"/>
      <c r="K244" s="2"/>
      <c r="L244" s="2"/>
      <c r="M244" s="2"/>
      <c r="N244" s="2"/>
      <c r="O244" s="2"/>
    </row>
    <row r="245" spans="2:15" s="3" customFormat="1">
      <c r="B245" s="107"/>
      <c r="G245" s="2"/>
      <c r="H245" s="2"/>
      <c r="I245" s="2"/>
      <c r="J245" s="2"/>
      <c r="K245" s="2"/>
      <c r="L245" s="2"/>
      <c r="M245" s="2"/>
      <c r="N245" s="2"/>
      <c r="O245" s="2"/>
    </row>
    <row r="246" spans="2:15" s="3" customFormat="1">
      <c r="B246" s="107"/>
      <c r="G246" s="2"/>
      <c r="H246" s="2"/>
      <c r="I246" s="2"/>
      <c r="J246" s="2"/>
      <c r="K246" s="2"/>
      <c r="L246" s="2"/>
      <c r="M246" s="2"/>
      <c r="N246" s="2"/>
      <c r="O246" s="2"/>
    </row>
    <row r="247" spans="2:15" s="3" customFormat="1">
      <c r="B247" s="107"/>
      <c r="G247" s="2"/>
      <c r="H247" s="2"/>
      <c r="I247" s="2"/>
      <c r="J247" s="2"/>
      <c r="K247" s="2"/>
      <c r="L247" s="2"/>
      <c r="M247" s="2"/>
      <c r="N247" s="2"/>
      <c r="O247" s="2"/>
    </row>
    <row r="248" spans="2:15" s="3" customFormat="1">
      <c r="B248" s="107"/>
      <c r="G248" s="2"/>
      <c r="H248" s="2"/>
      <c r="I248" s="2"/>
      <c r="J248" s="2"/>
      <c r="K248" s="2"/>
      <c r="L248" s="2"/>
      <c r="M248" s="2"/>
      <c r="N248" s="2"/>
      <c r="O248" s="2"/>
    </row>
    <row r="249" spans="2:15" s="3" customFormat="1">
      <c r="B249" s="107"/>
      <c r="G249" s="2"/>
      <c r="H249" s="2"/>
      <c r="I249" s="2"/>
      <c r="J249" s="2"/>
      <c r="K249" s="2"/>
      <c r="L249" s="2"/>
      <c r="M249" s="2"/>
      <c r="N249" s="2"/>
      <c r="O249" s="2"/>
    </row>
    <row r="250" spans="2:15" s="3" customFormat="1">
      <c r="B250" s="107"/>
      <c r="G250" s="2"/>
      <c r="H250" s="2"/>
      <c r="I250" s="2"/>
      <c r="J250" s="2"/>
      <c r="K250" s="2"/>
      <c r="L250" s="2"/>
      <c r="M250" s="2"/>
      <c r="N250" s="2"/>
      <c r="O250" s="2"/>
    </row>
    <row r="251" spans="2:15" s="3" customFormat="1">
      <c r="B251" s="107"/>
      <c r="G251" s="2"/>
      <c r="H251" s="2"/>
      <c r="I251" s="2"/>
      <c r="J251" s="2"/>
      <c r="K251" s="2"/>
      <c r="L251" s="2"/>
      <c r="M251" s="2"/>
      <c r="N251" s="2"/>
      <c r="O251" s="2"/>
    </row>
    <row r="252" spans="2:15" s="3" customFormat="1">
      <c r="B252" s="107"/>
      <c r="G252" s="2"/>
      <c r="H252" s="2"/>
      <c r="I252" s="2"/>
      <c r="J252" s="2"/>
      <c r="K252" s="2"/>
      <c r="L252" s="2"/>
      <c r="M252" s="2"/>
      <c r="N252" s="2"/>
      <c r="O252" s="2"/>
    </row>
    <row r="253" spans="2:15" s="3" customFormat="1">
      <c r="B253" s="107"/>
      <c r="G253" s="2"/>
      <c r="H253" s="2"/>
      <c r="I253" s="2"/>
      <c r="J253" s="2"/>
      <c r="K253" s="2"/>
      <c r="L253" s="2"/>
      <c r="M253" s="2"/>
      <c r="N253" s="2"/>
      <c r="O253" s="2"/>
    </row>
    <row r="254" spans="2:15" s="3" customFormat="1">
      <c r="B254" s="107"/>
      <c r="G254" s="2"/>
      <c r="H254" s="2"/>
      <c r="I254" s="2"/>
      <c r="J254" s="2"/>
      <c r="K254" s="2"/>
      <c r="L254" s="2"/>
      <c r="M254" s="2"/>
      <c r="N254" s="2"/>
      <c r="O254" s="2"/>
    </row>
    <row r="255" spans="2:15" s="3" customFormat="1">
      <c r="B255" s="107"/>
      <c r="G255" s="2"/>
      <c r="H255" s="2"/>
      <c r="I255" s="2"/>
      <c r="J255" s="2"/>
      <c r="K255" s="2"/>
      <c r="L255" s="2"/>
      <c r="M255" s="2"/>
      <c r="N255" s="2"/>
      <c r="O255" s="2"/>
    </row>
    <row r="256" spans="2:15" s="3" customFormat="1">
      <c r="B256" s="107"/>
      <c r="G256" s="2"/>
      <c r="H256" s="2"/>
      <c r="I256" s="2"/>
      <c r="J256" s="2"/>
      <c r="K256" s="2"/>
      <c r="L256" s="2"/>
      <c r="M256" s="2"/>
      <c r="N256" s="2"/>
      <c r="O256" s="2"/>
    </row>
    <row r="257" spans="2:15" s="3" customFormat="1">
      <c r="B257" s="107"/>
      <c r="G257" s="2"/>
      <c r="H257" s="2"/>
      <c r="I257" s="2"/>
      <c r="J257" s="2"/>
      <c r="K257" s="2"/>
      <c r="L257" s="2"/>
      <c r="M257" s="2"/>
      <c r="N257" s="2"/>
      <c r="O257" s="2"/>
    </row>
    <row r="258" spans="2:15" s="3" customFormat="1">
      <c r="B258" s="107"/>
      <c r="G258" s="2"/>
      <c r="H258" s="2"/>
      <c r="I258" s="2"/>
      <c r="J258" s="2"/>
      <c r="K258" s="2"/>
      <c r="L258" s="2"/>
      <c r="M258" s="2"/>
      <c r="N258" s="2"/>
      <c r="O258" s="2"/>
    </row>
    <row r="259" spans="2:15" s="3" customFormat="1">
      <c r="B259" s="107"/>
      <c r="G259" s="2"/>
      <c r="H259" s="2"/>
      <c r="I259" s="2"/>
      <c r="J259" s="2"/>
      <c r="K259" s="2"/>
      <c r="L259" s="2"/>
      <c r="M259" s="2"/>
      <c r="N259" s="2"/>
      <c r="O259" s="2"/>
    </row>
    <row r="260" spans="2:15" s="3" customFormat="1">
      <c r="B260" s="107"/>
      <c r="G260" s="2"/>
      <c r="H260" s="2"/>
      <c r="I260" s="2"/>
      <c r="J260" s="2"/>
      <c r="K260" s="2"/>
      <c r="L260" s="2"/>
      <c r="M260" s="2"/>
      <c r="N260" s="2"/>
      <c r="O260" s="2"/>
    </row>
    <row r="261" spans="2:15" s="3" customFormat="1">
      <c r="B261" s="107"/>
      <c r="G261" s="2"/>
      <c r="H261" s="2"/>
      <c r="I261" s="2"/>
      <c r="J261" s="2"/>
      <c r="K261" s="2"/>
      <c r="L261" s="2"/>
      <c r="M261" s="2"/>
      <c r="N261" s="2"/>
      <c r="O261" s="2"/>
    </row>
    <row r="262" spans="2:15" s="3" customFormat="1">
      <c r="B262" s="107"/>
      <c r="G262" s="2"/>
      <c r="H262" s="2"/>
      <c r="I262" s="2"/>
      <c r="J262" s="2"/>
      <c r="K262" s="2"/>
      <c r="L262" s="2"/>
      <c r="M262" s="2"/>
      <c r="N262" s="2"/>
      <c r="O262" s="2"/>
    </row>
    <row r="263" spans="2:15" s="3" customFormat="1">
      <c r="B263" s="107"/>
      <c r="G263" s="2"/>
      <c r="H263" s="2"/>
      <c r="I263" s="2"/>
      <c r="J263" s="2"/>
      <c r="K263" s="2"/>
      <c r="L263" s="2"/>
      <c r="M263" s="2"/>
      <c r="N263" s="2"/>
      <c r="O263" s="2"/>
    </row>
    <row r="264" spans="2:15" s="3" customFormat="1">
      <c r="B264" s="107"/>
      <c r="G264" s="2"/>
      <c r="H264" s="2"/>
      <c r="I264" s="2"/>
      <c r="J264" s="2"/>
      <c r="K264" s="2"/>
      <c r="L264" s="2"/>
      <c r="M264" s="2"/>
      <c r="N264" s="2"/>
      <c r="O264" s="2"/>
    </row>
    <row r="265" spans="2:15" s="3" customFormat="1">
      <c r="B265" s="107"/>
      <c r="G265" s="2"/>
      <c r="H265" s="2"/>
      <c r="I265" s="2"/>
      <c r="J265" s="2"/>
      <c r="K265" s="2"/>
      <c r="L265" s="2"/>
      <c r="M265" s="2"/>
      <c r="N265" s="2"/>
      <c r="O265" s="2"/>
    </row>
    <row r="266" spans="2:15" s="3" customFormat="1">
      <c r="B266" s="107"/>
      <c r="G266" s="2"/>
      <c r="H266" s="2"/>
      <c r="I266" s="2"/>
      <c r="J266" s="2"/>
      <c r="K266" s="2"/>
      <c r="L266" s="2"/>
      <c r="M266" s="2"/>
      <c r="N266" s="2"/>
      <c r="O266" s="2"/>
    </row>
    <row r="267" spans="2:15" s="3" customFormat="1">
      <c r="B267" s="107"/>
      <c r="G267" s="2"/>
      <c r="H267" s="2"/>
      <c r="I267" s="2"/>
      <c r="J267" s="2"/>
      <c r="K267" s="2"/>
      <c r="L267" s="2"/>
      <c r="M267" s="2"/>
      <c r="N267" s="2"/>
      <c r="O267" s="2"/>
    </row>
    <row r="268" spans="2:15" s="3" customFormat="1">
      <c r="B268" s="107"/>
      <c r="G268" s="2"/>
      <c r="H268" s="2"/>
      <c r="I268" s="2"/>
      <c r="J268" s="2"/>
      <c r="K268" s="2"/>
      <c r="L268" s="2"/>
      <c r="M268" s="2"/>
      <c r="N268" s="2"/>
      <c r="O268" s="2"/>
    </row>
    <row r="269" spans="2:15" s="3" customFormat="1">
      <c r="B269" s="107"/>
      <c r="G269" s="2"/>
      <c r="H269" s="2"/>
      <c r="I269" s="2"/>
      <c r="J269" s="2"/>
      <c r="K269" s="2"/>
      <c r="L269" s="2"/>
      <c r="M269" s="2"/>
      <c r="N269" s="2"/>
      <c r="O269" s="2"/>
    </row>
    <row r="270" spans="2:15" s="3" customFormat="1">
      <c r="B270" s="107"/>
      <c r="G270" s="2"/>
      <c r="H270" s="2"/>
      <c r="I270" s="2"/>
      <c r="J270" s="2"/>
      <c r="K270" s="2"/>
      <c r="L270" s="2"/>
      <c r="M270" s="2"/>
      <c r="N270" s="2"/>
      <c r="O270" s="2"/>
    </row>
    <row r="271" spans="2:15" s="3" customFormat="1">
      <c r="B271" s="107"/>
      <c r="G271" s="2"/>
      <c r="H271" s="2"/>
      <c r="I271" s="2"/>
      <c r="J271" s="2"/>
      <c r="K271" s="2"/>
      <c r="L271" s="2"/>
      <c r="M271" s="2"/>
      <c r="N271" s="2"/>
      <c r="O271" s="2"/>
    </row>
    <row r="272" spans="2:15" s="3" customFormat="1">
      <c r="B272" s="107"/>
      <c r="G272" s="2"/>
      <c r="H272" s="2"/>
      <c r="I272" s="2"/>
      <c r="J272" s="2"/>
      <c r="K272" s="2"/>
      <c r="L272" s="2"/>
      <c r="M272" s="2"/>
      <c r="N272" s="2"/>
      <c r="O272" s="2"/>
    </row>
    <row r="273" spans="2:15" s="3" customFormat="1">
      <c r="B273" s="107"/>
      <c r="G273" s="2"/>
      <c r="H273" s="2"/>
      <c r="I273" s="2"/>
      <c r="J273" s="2"/>
      <c r="K273" s="2"/>
      <c r="L273" s="2"/>
      <c r="M273" s="2"/>
      <c r="N273" s="2"/>
      <c r="O273" s="2"/>
    </row>
    <row r="274" spans="2:15" s="3" customFormat="1">
      <c r="B274" s="107"/>
      <c r="G274" s="2"/>
      <c r="H274" s="2"/>
      <c r="I274" s="2"/>
      <c r="J274" s="2"/>
      <c r="K274" s="2"/>
      <c r="L274" s="2"/>
      <c r="M274" s="2"/>
      <c r="N274" s="2"/>
      <c r="O274" s="2"/>
    </row>
  </sheetData>
  <autoFilter ref="L1:L274"/>
  <mergeCells count="14">
    <mergeCell ref="B2:I3"/>
    <mergeCell ref="J2:K3"/>
    <mergeCell ref="B5:G6"/>
    <mergeCell ref="J5:K5"/>
    <mergeCell ref="I5:I6"/>
    <mergeCell ref="H5:H6"/>
    <mergeCell ref="B107:G107"/>
    <mergeCell ref="C117:G117"/>
    <mergeCell ref="C34:G34"/>
    <mergeCell ref="C84:G84"/>
    <mergeCell ref="B86:G86"/>
    <mergeCell ref="C91:G91"/>
    <mergeCell ref="C96:G96"/>
    <mergeCell ref="C105:G105"/>
  </mergeCells>
  <pageMargins left="0.7" right="0.7" top="0.75" bottom="0.75" header="0.3" footer="0.3"/>
  <pageSetup paperSize="9" scale="45" orientation="portrait" r:id="rId1"/>
  <rowBreaks count="1" manualBreakCount="1">
    <brk id="86" min="1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New Previs. 2017</vt:lpstr>
      <vt:lpstr>118_Ce</vt:lpstr>
      <vt:lpstr>'118_Ce'!Area_stampa</vt:lpstr>
      <vt:lpstr>'New Previs. 2017'!Area_stampa</vt:lpstr>
      <vt:lpstr>'New Previs. 2017'!New_CE___Riepilogo_in_riga_con_periodo</vt:lpstr>
      <vt:lpstr>'New Previs. 2017'!Titoli_stampa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ADRIANA SCARDINA</cp:lastModifiedBy>
  <cp:lastPrinted>2016-12-21T13:35:38Z</cp:lastPrinted>
  <dcterms:created xsi:type="dcterms:W3CDTF">2015-06-05T20:10:27Z</dcterms:created>
  <dcterms:modified xsi:type="dcterms:W3CDTF">2017-01-10T14:56:01Z</dcterms:modified>
</cp:coreProperties>
</file>